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Лист1 (2)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ftn1" localSheetId="0">'Лист1 (2)'!$B$40</definedName>
    <definedName name="_ftn2" localSheetId="0">'Лист1 (2)'!$B$41</definedName>
    <definedName name="_ftnref1" localSheetId="0">'Лист1 (2)'!$E$4</definedName>
    <definedName name="_ftnref2" localSheetId="0">'Лист1 (2)'!$J$4</definedName>
  </definedNames>
  <calcPr fullCalcOnLoad="1"/>
</workbook>
</file>

<file path=xl/comments1.xml><?xml version="1.0" encoding="utf-8"?>
<comments xmlns="http://schemas.openxmlformats.org/spreadsheetml/2006/main">
  <authors>
    <author>Татьяна</author>
  </authors>
  <commentList>
    <comment ref="C18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неоходимо разделить базовые и профильные дисциплины</t>
        </r>
      </text>
    </comment>
  </commentList>
</comments>
</file>

<file path=xl/sharedStrings.xml><?xml version="1.0" encoding="utf-8"?>
<sst xmlns="http://schemas.openxmlformats.org/spreadsheetml/2006/main" count="187" uniqueCount="138">
  <si>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</si>
  <si>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</si>
  <si>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</si>
  <si>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</si>
  <si>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</si>
  <si>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** нед.</t>
  </si>
  <si>
    <t>ОП.00</t>
  </si>
  <si>
    <t>Формы промежуточной аттестации</t>
  </si>
  <si>
    <t>Максимальная</t>
  </si>
  <si>
    <t>Самостоятельная работа</t>
  </si>
  <si>
    <t>ОП.01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</si>
  <si>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</si>
  <si>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</si>
  <si>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</si>
  <si>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</si>
  <si>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</si>
  <si>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</si>
  <si>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</si>
  <si>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</si>
  <si>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</si>
  <si>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МДК.01.01</t>
  </si>
  <si>
    <t>МДК.02.01</t>
  </si>
  <si>
    <t xml:space="preserve">Распределение обязательной нагрузки по  семестрам </t>
  </si>
  <si>
    <t>УП.01</t>
  </si>
  <si>
    <t>Учебная практика</t>
  </si>
  <si>
    <t>УП.02</t>
  </si>
  <si>
    <t>ПП.02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</si>
  <si>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</si>
  <si>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</si>
  <si>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</si>
  <si>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</si>
  <si>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</si>
  <si>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</si>
  <si>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</si>
  <si>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</si>
  <si>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</si>
  <si>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</si>
  <si>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зачетов</t>
  </si>
  <si>
    <t>2. План учебного процесса</t>
  </si>
  <si>
    <t>ПМ.00</t>
  </si>
  <si>
    <t>ПМ.01</t>
  </si>
  <si>
    <t>ПМ.02</t>
  </si>
  <si>
    <t>з</t>
  </si>
  <si>
    <t>дз</t>
  </si>
  <si>
    <t>-з/1дз/1эК</t>
  </si>
  <si>
    <t xml:space="preserve">1з/-дз/1э </t>
  </si>
  <si>
    <t xml:space="preserve">1з/1 дз/1э </t>
  </si>
  <si>
    <t>О.00</t>
  </si>
  <si>
    <t>Общеобразовательный цикл</t>
  </si>
  <si>
    <t>ОДБ.01</t>
  </si>
  <si>
    <t>ОДБ.02</t>
  </si>
  <si>
    <t>ОДБ.03</t>
  </si>
  <si>
    <t>ОДБ.05</t>
  </si>
  <si>
    <t>ОДБ.06</t>
  </si>
  <si>
    <t>ОДБ.07</t>
  </si>
  <si>
    <t>ОДБ.08</t>
  </si>
  <si>
    <t>ОДБ.09</t>
  </si>
  <si>
    <t>ОДП.02</t>
  </si>
  <si>
    <t>ОДП.03</t>
  </si>
  <si>
    <t>ОДП.04</t>
  </si>
  <si>
    <t>ОНРД.01</t>
  </si>
  <si>
    <t>Иностранный язык</t>
  </si>
  <si>
    <t>История</t>
  </si>
  <si>
    <t>ОБЖ</t>
  </si>
  <si>
    <t>Информатика и ИКТ</t>
  </si>
  <si>
    <t>II курс</t>
  </si>
  <si>
    <t>III курс</t>
  </si>
  <si>
    <t>- ,- ,- , э</t>
  </si>
  <si>
    <t>- ,- ,- , дз</t>
  </si>
  <si>
    <t>- ,- ,- , з</t>
  </si>
  <si>
    <t>- , дз</t>
  </si>
  <si>
    <t>ОП.06</t>
  </si>
  <si>
    <t>ОП.07</t>
  </si>
  <si>
    <t>Химия</t>
  </si>
  <si>
    <t>Биология</t>
  </si>
  <si>
    <t>Физика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</si>
  <si>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</si>
  <si>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</si>
  <si>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</si>
  <si>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</si>
  <si>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</si>
  <si>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МДК.01.02</t>
  </si>
  <si>
    <t xml:space="preserve">Производственная практика </t>
  </si>
  <si>
    <t>ПП.01</t>
  </si>
  <si>
    <t>Технология производства сварных конструкций</t>
  </si>
  <si>
    <t xml:space="preserve">3з/4дз/-э </t>
  </si>
  <si>
    <t xml:space="preserve">-з/2дз/1э </t>
  </si>
  <si>
    <t xml:space="preserve">-з/4дз/1э </t>
  </si>
  <si>
    <t xml:space="preserve">-з/3дз/1э </t>
  </si>
  <si>
    <t xml:space="preserve">-з/11дз/4э </t>
  </si>
  <si>
    <t xml:space="preserve">7з/4дз/4э </t>
  </si>
  <si>
    <t xml:space="preserve">11з/19дз/8э </t>
  </si>
  <si>
    <t>ОДП.10</t>
  </si>
  <si>
    <t>ОДП.11</t>
  </si>
  <si>
    <t>ОДП.12</t>
  </si>
  <si>
    <t>Обществознание (вкл. экономику и право)</t>
  </si>
  <si>
    <t>Базовые дисциплины</t>
  </si>
  <si>
    <t>ОДБ</t>
  </si>
  <si>
    <t>ОДП</t>
  </si>
  <si>
    <t>Профильные дисциплины</t>
  </si>
  <si>
    <t>Основы предпринимательской деятельности</t>
  </si>
  <si>
    <t>Эффективное поведение на рынке труда</t>
  </si>
  <si>
    <t>дисциплин и междисциплинарных курсов</t>
  </si>
  <si>
    <r>
      <rPr>
        <b/>
        <sz val="11"/>
        <color indexed="8"/>
        <rFont val="Times New Roman"/>
        <family val="1"/>
      </rPr>
      <t>Консультации на учебную группу по 4 часа на одного обучающегося  в год</t>
    </r>
    <r>
      <rPr>
        <sz val="11"/>
        <color indexed="8"/>
        <rFont val="Times New Roman"/>
        <family val="1"/>
      </rPr>
      <t xml:space="preserve"> </t>
    </r>
  </si>
  <si>
    <t>- ,- ,-, дз</t>
  </si>
  <si>
    <t>Русский язык и литература</t>
  </si>
  <si>
    <t>По выбору из обязательных предметных областей</t>
  </si>
  <si>
    <t>Математика:алгебра, начала математического анализа, геометрия</t>
  </si>
  <si>
    <t>Дополнительные дисциплины по выбору обучающегося</t>
  </si>
  <si>
    <t>Учебно- исследовательское проектирование</t>
  </si>
  <si>
    <t>УД.01</t>
  </si>
  <si>
    <t>УД.02</t>
  </si>
  <si>
    <t>УД.03</t>
  </si>
  <si>
    <t>Общие дисциплины</t>
  </si>
  <si>
    <t>э</t>
  </si>
  <si>
    <t>ПМ.01 Подготовительно-сварочные работы и контроль качества сварных швов после сварки
швов после сварки
ПМ.01 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</si>
  <si>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</si>
  <si>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МДК.01.03</t>
  </si>
  <si>
    <t xml:space="preserve"> Подготовительные и сборочные операции перед сваркой.</t>
  </si>
  <si>
    <t>МДК.01.04</t>
  </si>
  <si>
    <t xml:space="preserve"> Контроль качества сварных соединений</t>
  </si>
  <si>
    <t>Нормативно-техническая документация и система аттестации в сварочном производстве</t>
  </si>
  <si>
    <t>МДК.01.05</t>
  </si>
  <si>
    <t xml:space="preserve"> Техника и технология ручной дуговой сварки (наплавки, резки) покрытыми электродами</t>
  </si>
  <si>
    <t>ПМ.05</t>
  </si>
  <si>
    <t>МДК.05.01</t>
  </si>
  <si>
    <t>УП.05</t>
  </si>
  <si>
    <t>ПП.05</t>
  </si>
  <si>
    <t>Газовая сварка (наплавка)</t>
  </si>
  <si>
    <t>Техника и технология газовой сварки (наплавки)</t>
  </si>
  <si>
    <t>22 недели 20+2</t>
  </si>
  <si>
    <t>17 недель    13+4</t>
  </si>
  <si>
    <t>17 недель          9+8</t>
  </si>
  <si>
    <t>3 недели</t>
  </si>
  <si>
    <t>21 неделя    18+3</t>
  </si>
  <si>
    <t>22 недели</t>
  </si>
  <si>
    <t xml:space="preserve"> Ручная дуговая сварка (наплавка, резка) плавящимся покрытым
электродом (РД)
ПМ.02 Ручная дуговая сварка (наплавка, резка) плавящимся покрытым
электродом (РД)
Ручная дуговая сварка (наплавка, резка) плавящимся покрытым электродом (РД)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</si>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</sst>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24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24"/>
      <color rgb="FFFF0000"/>
      <name val="Calibri"/>
      <family val="2"/>
    </font>
    <font>
      <sz val="13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>
        <color indexed="63"/>
      </top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49" fontId="8" fillId="33" borderId="1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7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7" fillId="16" borderId="20" xfId="0" applyFont="1" applyFill="1" applyBorder="1" applyAlignment="1">
      <alignment horizontal="center" vertical="center" wrapText="1"/>
    </xf>
    <xf numFmtId="49" fontId="8" fillId="16" borderId="15" xfId="0" applyNumberFormat="1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wrapText="1"/>
    </xf>
    <xf numFmtId="0" fontId="5" fillId="16" borderId="31" xfId="0" applyFont="1" applyFill="1" applyBorder="1" applyAlignment="1">
      <alignment horizontal="center" vertical="center" wrapText="1" shrinkToFi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  <xf numFmtId="0" fontId="0" fillId="4" borderId="11" xfId="0" applyFill="1" applyBorder="1" applyAlignment="1">
      <alignment/>
    </xf>
    <xf numFmtId="0" fontId="12" fillId="4" borderId="20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/>
    </xf>
    <xf numFmtId="0" fontId="5" fillId="4" borderId="31" xfId="0" applyFont="1" applyFill="1" applyBorder="1" applyAlignment="1">
      <alignment horizontal="center" vertical="center" wrapText="1" shrinkToFi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8" fillId="16" borderId="3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0" fillId="4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8" fillId="16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6" fillId="16" borderId="19" xfId="0" applyFont="1" applyFill="1" applyBorder="1" applyAlignment="1">
      <alignment horizontal="left" vertical="center" wrapText="1"/>
    </xf>
    <xf numFmtId="0" fontId="8" fillId="16" borderId="0" xfId="0" applyFont="1" applyFill="1" applyBorder="1" applyAlignment="1">
      <alignment horizontal="center" wrapText="1"/>
    </xf>
    <xf numFmtId="0" fontId="0" fillId="16" borderId="0" xfId="0" applyFill="1" applyBorder="1" applyAlignment="1">
      <alignment wrapText="1"/>
    </xf>
    <xf numFmtId="0" fontId="0" fillId="16" borderId="0" xfId="0" applyFill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49" fontId="8" fillId="16" borderId="11" xfId="0" applyNumberFormat="1" applyFont="1" applyFill="1" applyBorder="1" applyAlignment="1">
      <alignment horizontal="center" wrapText="1"/>
    </xf>
    <xf numFmtId="0" fontId="8" fillId="16" borderId="3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65" fillId="0" borderId="20" xfId="42" applyFont="1" applyBorder="1" applyAlignment="1" applyProtection="1">
      <alignment horizontal="center" vertical="center"/>
      <protection/>
    </xf>
    <xf numFmtId="0" fontId="8" fillId="16" borderId="4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22" xfId="0" applyFont="1" applyBorder="1" applyAlignment="1">
      <alignment horizontal="center"/>
    </xf>
    <xf numFmtId="0" fontId="67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2" fillId="4" borderId="22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4" borderId="22" xfId="42" applyFont="1" applyFill="1" applyBorder="1" applyAlignment="1" applyProtection="1">
      <alignment horizontal="left" vertical="center" wrapText="1"/>
      <protection/>
    </xf>
    <xf numFmtId="0" fontId="2" fillId="4" borderId="24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 shrinkToFit="1"/>
    </xf>
    <xf numFmtId="0" fontId="21" fillId="16" borderId="19" xfId="0" applyFont="1" applyFill="1" applyBorder="1" applyAlignment="1">
      <alignment horizontal="center" vertical="center" wrapText="1"/>
    </xf>
    <xf numFmtId="0" fontId="52" fillId="16" borderId="41" xfId="0" applyFont="1" applyFill="1" applyBorder="1" applyAlignment="1">
      <alignment vertical="center" wrapText="1"/>
    </xf>
    <xf numFmtId="0" fontId="52" fillId="16" borderId="2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16" borderId="22" xfId="0" applyFont="1" applyFill="1" applyBorder="1" applyAlignment="1">
      <alignment horizontal="left" vertical="center" wrapText="1"/>
    </xf>
    <xf numFmtId="0" fontId="12" fillId="16" borderId="24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 shrinkToFit="1"/>
    </xf>
    <xf numFmtId="0" fontId="7" fillId="0" borderId="24" xfId="0" applyFont="1" applyBorder="1" applyAlignment="1">
      <alignment vertical="center" wrapText="1" shrinkToFit="1"/>
    </xf>
    <xf numFmtId="0" fontId="7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7" fillId="16" borderId="19" xfId="0" applyFont="1" applyFill="1" applyBorder="1" applyAlignment="1">
      <alignment horizontal="center" vertical="center" wrapText="1"/>
    </xf>
    <xf numFmtId="0" fontId="0" fillId="16" borderId="41" xfId="0" applyFill="1" applyBorder="1" applyAlignment="1">
      <alignment vertical="center" wrapText="1"/>
    </xf>
    <xf numFmtId="0" fontId="0" fillId="16" borderId="24" xfId="0" applyFill="1" applyBorder="1" applyAlignment="1">
      <alignment vertical="center" wrapText="1"/>
    </xf>
    <xf numFmtId="0" fontId="7" fillId="0" borderId="37" xfId="0" applyFont="1" applyBorder="1" applyAlignment="1">
      <alignment horizontal="left" vertical="center" wrapText="1" shrinkToFit="1"/>
    </xf>
    <xf numFmtId="0" fontId="7" fillId="16" borderId="22" xfId="0" applyFont="1" applyFill="1" applyBorder="1" applyAlignment="1">
      <alignment horizontal="left" vertical="center" wrapText="1" shrinkToFit="1"/>
    </xf>
    <xf numFmtId="0" fontId="0" fillId="16" borderId="24" xfId="0" applyFill="1" applyBorder="1" applyAlignment="1">
      <alignment horizontal="left" vertical="center" wrapText="1" shrinkToFit="1"/>
    </xf>
    <xf numFmtId="0" fontId="12" fillId="33" borderId="22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7" fillId="0" borderId="22" xfId="42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65" fillId="0" borderId="22" xfId="0" applyFont="1" applyBorder="1" applyAlignment="1">
      <alignment vertical="center" wrapText="1"/>
    </xf>
    <xf numFmtId="0" fontId="65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4" borderId="22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center" wrapText="1" shrinkToFit="1"/>
    </xf>
    <xf numFmtId="49" fontId="14" fillId="16" borderId="22" xfId="0" applyNumberFormat="1" applyFont="1" applyFill="1" applyBorder="1" applyAlignment="1">
      <alignment horizontal="left" vertical="center" wrapText="1"/>
    </xf>
    <xf numFmtId="49" fontId="14" fillId="16" borderId="24" xfId="0" applyNumberFormat="1" applyFont="1" applyFill="1" applyBorder="1" applyAlignment="1">
      <alignment horizontal="left" vertical="center" wrapText="1"/>
    </xf>
    <xf numFmtId="49" fontId="14" fillId="4" borderId="15" xfId="0" applyNumberFormat="1" applyFont="1" applyFill="1" applyBorder="1" applyAlignment="1">
      <alignment horizontal="left" vertical="center" wrapText="1"/>
    </xf>
    <xf numFmtId="49" fontId="14" fillId="4" borderId="54" xfId="0" applyNumberFormat="1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 shrinkToFit="1"/>
    </xf>
    <xf numFmtId="0" fontId="7" fillId="0" borderId="24" xfId="0" applyFont="1" applyBorder="1" applyAlignment="1">
      <alignment vertical="center" wrapText="1" shrinkToFit="1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" fillId="0" borderId="22" xfId="42" applyFont="1" applyBorder="1" applyAlignment="1" applyProtection="1">
      <alignment horizontal="left" vertical="center" wrapText="1"/>
      <protection/>
    </xf>
    <xf numFmtId="0" fontId="65" fillId="0" borderId="22" xfId="42" applyFont="1" applyBorder="1" applyAlignment="1" applyProtection="1">
      <alignment horizontal="left" vertical="center" wrapText="1"/>
      <protection/>
    </xf>
    <xf numFmtId="0" fontId="60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67"/>
  <sheetViews>
    <sheetView tabSelected="1" zoomScale="70" zoomScaleNormal="70" zoomScalePageLayoutView="0" workbookViewId="0" topLeftCell="B1">
      <pane ySplit="7" topLeftCell="A38" activePane="bottomLeft" state="frozen"/>
      <selection pane="topLeft" activeCell="B1" sqref="B1"/>
      <selection pane="bottomLeft" activeCell="M32" sqref="M32"/>
    </sheetView>
  </sheetViews>
  <sheetFormatPr defaultColWidth="9.140625" defaultRowHeight="15"/>
  <cols>
    <col min="1" max="1" width="8.8515625" style="0" hidden="1" customWidth="1"/>
    <col min="2" max="2" width="12.140625" style="0" customWidth="1"/>
    <col min="3" max="3" width="12.7109375" style="0" customWidth="1"/>
    <col min="4" max="4" width="44.7109375" style="0" customWidth="1"/>
    <col min="5" max="5" width="16.28125" style="0" customWidth="1"/>
    <col min="6" max="6" width="11.140625" style="0" customWidth="1"/>
    <col min="7" max="7" width="9.00390625" style="0" customWidth="1"/>
    <col min="8" max="8" width="12.28125" style="0" customWidth="1"/>
    <col min="9" max="9" width="7.140625" style="0" customWidth="1"/>
    <col min="10" max="10" width="10.28125" style="0" customWidth="1"/>
    <col min="11" max="11" width="13.00390625" style="0" customWidth="1"/>
    <col min="12" max="12" width="14.28125" style="0" customWidth="1"/>
    <col min="13" max="13" width="13.57421875" style="0" customWidth="1"/>
    <col min="14" max="14" width="10.7109375" style="0" customWidth="1"/>
    <col min="15" max="15" width="13.8515625" style="0" customWidth="1"/>
    <col min="16" max="16" width="10.57421875" style="0" bestFit="1" customWidth="1"/>
  </cols>
  <sheetData>
    <row r="2" spans="2:7" ht="18.75">
      <c r="B2" s="72"/>
      <c r="C2" s="73"/>
      <c r="E2" s="12"/>
      <c r="F2" s="1" t="s">
        <v>38</v>
      </c>
      <c r="G2" s="1"/>
    </row>
    <row r="3" ht="15.75" thickBot="1"/>
    <row r="4" spans="2:15" s="2" customFormat="1" ht="54.75" customHeight="1" thickBot="1">
      <c r="B4" s="235" t="s">
        <v>0</v>
      </c>
      <c r="C4" s="238" t="s">
        <v>1</v>
      </c>
      <c r="D4" s="239"/>
      <c r="E4" s="244" t="s">
        <v>7</v>
      </c>
      <c r="F4" s="208" t="s">
        <v>2</v>
      </c>
      <c r="G4" s="209"/>
      <c r="H4" s="209"/>
      <c r="I4" s="209"/>
      <c r="J4" s="262" t="s">
        <v>22</v>
      </c>
      <c r="K4" s="263"/>
      <c r="L4" s="263"/>
      <c r="M4" s="263"/>
      <c r="N4" s="263"/>
      <c r="O4" s="264"/>
    </row>
    <row r="5" spans="2:16" s="2" customFormat="1" ht="36.75" customHeight="1" thickBot="1">
      <c r="B5" s="236"/>
      <c r="C5" s="240"/>
      <c r="D5" s="241"/>
      <c r="E5" s="245"/>
      <c r="F5" s="199" t="s">
        <v>8</v>
      </c>
      <c r="G5" s="199" t="s">
        <v>9</v>
      </c>
      <c r="H5" s="208" t="s">
        <v>3</v>
      </c>
      <c r="I5" s="209"/>
      <c r="J5" s="208" t="s">
        <v>4</v>
      </c>
      <c r="K5" s="209"/>
      <c r="L5" s="206" t="s">
        <v>65</v>
      </c>
      <c r="M5" s="207"/>
      <c r="N5" s="265" t="s">
        <v>66</v>
      </c>
      <c r="O5" s="266"/>
      <c r="P5" s="46"/>
    </row>
    <row r="6" spans="2:15" s="2" customFormat="1" ht="15" customHeight="1" hidden="1" thickBot="1">
      <c r="B6" s="236"/>
      <c r="C6" s="240"/>
      <c r="D6" s="241"/>
      <c r="E6" s="245"/>
      <c r="F6" s="200"/>
      <c r="G6" s="200"/>
      <c r="H6" s="200"/>
      <c r="I6" s="210"/>
      <c r="J6" s="10" t="s">
        <v>5</v>
      </c>
      <c r="K6" s="11"/>
      <c r="L6" s="19"/>
      <c r="M6" s="19"/>
      <c r="N6" s="21"/>
      <c r="O6" s="67"/>
    </row>
    <row r="7" spans="2:15" s="2" customFormat="1" ht="111.75" customHeight="1" thickBot="1">
      <c r="B7" s="237"/>
      <c r="C7" s="242"/>
      <c r="D7" s="243"/>
      <c r="E7" s="246"/>
      <c r="F7" s="201"/>
      <c r="G7" s="201"/>
      <c r="H7" s="201"/>
      <c r="I7" s="211"/>
      <c r="J7" s="117" t="s">
        <v>19</v>
      </c>
      <c r="K7" s="146" t="s">
        <v>130</v>
      </c>
      <c r="L7" s="20" t="s">
        <v>131</v>
      </c>
      <c r="M7" s="20" t="s">
        <v>134</v>
      </c>
      <c r="N7" s="120" t="s">
        <v>132</v>
      </c>
      <c r="O7" s="68" t="s">
        <v>135</v>
      </c>
    </row>
    <row r="8" spans="2:18" s="6" customFormat="1" ht="15.75" thickBot="1">
      <c r="B8" s="5">
        <v>1</v>
      </c>
      <c r="C8" s="228">
        <v>2</v>
      </c>
      <c r="D8" s="229"/>
      <c r="E8" s="5">
        <v>3</v>
      </c>
      <c r="F8" s="18">
        <v>4</v>
      </c>
      <c r="G8" s="18">
        <v>5</v>
      </c>
      <c r="H8" s="18">
        <v>6</v>
      </c>
      <c r="I8" s="110">
        <v>7</v>
      </c>
      <c r="J8" s="102">
        <v>8</v>
      </c>
      <c r="K8" s="102">
        <v>9</v>
      </c>
      <c r="L8" s="84">
        <v>10</v>
      </c>
      <c r="M8" s="5">
        <v>11</v>
      </c>
      <c r="N8" s="116">
        <v>12</v>
      </c>
      <c r="O8" s="69">
        <v>13</v>
      </c>
      <c r="P8" s="41"/>
      <c r="Q8" s="41"/>
      <c r="R8" s="41"/>
    </row>
    <row r="9" spans="2:18" s="6" customFormat="1" ht="49.5" customHeight="1" thickBot="1">
      <c r="B9" s="92" t="s">
        <v>47</v>
      </c>
      <c r="C9" s="250" t="s">
        <v>48</v>
      </c>
      <c r="D9" s="251"/>
      <c r="E9" s="93" t="s">
        <v>90</v>
      </c>
      <c r="F9" s="94">
        <f>F10+F19+F27</f>
        <v>3028</v>
      </c>
      <c r="G9" s="94">
        <f aca="true" t="shared" si="0" ref="G9:O9">G10+G19+G27</f>
        <v>1009</v>
      </c>
      <c r="H9" s="94">
        <f t="shared" si="0"/>
        <v>2020</v>
      </c>
      <c r="I9" s="94">
        <f t="shared" si="0"/>
        <v>749</v>
      </c>
      <c r="J9" s="94">
        <f t="shared" si="0"/>
        <v>534</v>
      </c>
      <c r="K9" s="134">
        <f t="shared" si="0"/>
        <v>484</v>
      </c>
      <c r="L9" s="137">
        <f t="shared" si="0"/>
        <v>352</v>
      </c>
      <c r="M9" s="136">
        <f t="shared" si="0"/>
        <v>522</v>
      </c>
      <c r="N9" s="94">
        <f t="shared" si="0"/>
        <v>128</v>
      </c>
      <c r="O9" s="94">
        <f t="shared" si="0"/>
        <v>0</v>
      </c>
      <c r="P9" s="42"/>
      <c r="Q9" s="42"/>
      <c r="R9" s="41"/>
    </row>
    <row r="10" spans="2:18" s="6" customFormat="1" ht="53.25" customHeight="1">
      <c r="B10" s="234" t="s">
        <v>113</v>
      </c>
      <c r="C10" s="175"/>
      <c r="D10" s="176"/>
      <c r="E10" s="133"/>
      <c r="F10" s="94">
        <f>F11+F17</f>
        <v>1770</v>
      </c>
      <c r="G10" s="94">
        <f>G11+G17</f>
        <v>581</v>
      </c>
      <c r="H10" s="94">
        <f aca="true" t="shared" si="1" ref="H10:O10">H11+H17</f>
        <v>1163</v>
      </c>
      <c r="I10" s="94">
        <f t="shared" si="1"/>
        <v>409</v>
      </c>
      <c r="J10" s="94">
        <f t="shared" si="1"/>
        <v>284</v>
      </c>
      <c r="K10" s="94">
        <f t="shared" si="1"/>
        <v>326</v>
      </c>
      <c r="L10" s="94">
        <f t="shared" si="1"/>
        <v>240</v>
      </c>
      <c r="M10" s="94">
        <f t="shared" si="1"/>
        <v>295</v>
      </c>
      <c r="N10" s="94">
        <f t="shared" si="1"/>
        <v>18</v>
      </c>
      <c r="O10" s="94">
        <f t="shared" si="1"/>
        <v>0</v>
      </c>
      <c r="P10" s="42"/>
      <c r="Q10" s="42"/>
      <c r="R10" s="41"/>
    </row>
    <row r="11" spans="2:18" s="6" customFormat="1" ht="17.25" customHeight="1">
      <c r="B11" s="77" t="s">
        <v>97</v>
      </c>
      <c r="C11" s="248" t="s">
        <v>96</v>
      </c>
      <c r="D11" s="249"/>
      <c r="E11" s="78"/>
      <c r="F11" s="79">
        <f>SUM(F12:F16)</f>
        <v>1306</v>
      </c>
      <c r="G11" s="79">
        <f aca="true" t="shared" si="2" ref="G11:O11">SUM(G12:G16)</f>
        <v>435</v>
      </c>
      <c r="H11" s="79">
        <f>SUM(H12:H16)</f>
        <v>871</v>
      </c>
      <c r="I11" s="112">
        <f t="shared" si="2"/>
        <v>329</v>
      </c>
      <c r="J11" s="112">
        <f t="shared" si="2"/>
        <v>216</v>
      </c>
      <c r="K11" s="96">
        <f t="shared" si="2"/>
        <v>266</v>
      </c>
      <c r="L11" s="79">
        <f t="shared" si="2"/>
        <v>162</v>
      </c>
      <c r="M11" s="79">
        <f t="shared" si="2"/>
        <v>209</v>
      </c>
      <c r="N11" s="112">
        <f t="shared" si="2"/>
        <v>18</v>
      </c>
      <c r="O11" s="79">
        <f t="shared" si="2"/>
        <v>0</v>
      </c>
      <c r="P11" s="42">
        <f>L11+M11</f>
        <v>371</v>
      </c>
      <c r="Q11" s="42"/>
      <c r="R11" s="41"/>
    </row>
    <row r="12" spans="2:18" s="6" customFormat="1" ht="17.25" customHeight="1">
      <c r="B12" s="37" t="s">
        <v>49</v>
      </c>
      <c r="C12" s="252" t="s">
        <v>105</v>
      </c>
      <c r="D12" s="253"/>
      <c r="E12" s="38" t="s">
        <v>67</v>
      </c>
      <c r="F12" s="34">
        <f>G12+H12</f>
        <v>450</v>
      </c>
      <c r="G12" s="34">
        <f>H12/2</f>
        <v>150</v>
      </c>
      <c r="H12" s="39">
        <f>SUM(J12:O12)</f>
        <v>300</v>
      </c>
      <c r="I12" s="97">
        <v>40</v>
      </c>
      <c r="J12" s="98">
        <v>80</v>
      </c>
      <c r="K12" s="98">
        <v>80</v>
      </c>
      <c r="L12" s="40">
        <v>51</v>
      </c>
      <c r="M12" s="40">
        <v>89</v>
      </c>
      <c r="N12" s="104"/>
      <c r="O12" s="58"/>
      <c r="P12" s="42">
        <f>L12+M12</f>
        <v>140</v>
      </c>
      <c r="Q12" s="43"/>
      <c r="R12" s="41"/>
    </row>
    <row r="13" spans="2:18" s="6" customFormat="1" ht="19.5" customHeight="1">
      <c r="B13" s="37" t="s">
        <v>50</v>
      </c>
      <c r="C13" s="172" t="s">
        <v>61</v>
      </c>
      <c r="D13" s="173"/>
      <c r="E13" s="38" t="s">
        <v>68</v>
      </c>
      <c r="F13" s="34">
        <f>G13+H13</f>
        <v>211</v>
      </c>
      <c r="G13" s="34">
        <v>70</v>
      </c>
      <c r="H13" s="39">
        <f>SUM(J13:O13)</f>
        <v>141</v>
      </c>
      <c r="I13" s="113">
        <v>74</v>
      </c>
      <c r="J13" s="98">
        <v>17</v>
      </c>
      <c r="K13" s="98">
        <v>40</v>
      </c>
      <c r="L13" s="40">
        <v>36</v>
      </c>
      <c r="M13" s="40">
        <v>30</v>
      </c>
      <c r="N13" s="119">
        <v>18</v>
      </c>
      <c r="O13" s="58"/>
      <c r="P13" s="42">
        <f>L13+M13</f>
        <v>66</v>
      </c>
      <c r="Q13" s="43"/>
      <c r="R13" s="41"/>
    </row>
    <row r="14" spans="2:18" s="6" customFormat="1" ht="18.75">
      <c r="B14" s="37" t="s">
        <v>51</v>
      </c>
      <c r="C14" s="165" t="s">
        <v>62</v>
      </c>
      <c r="D14" s="158"/>
      <c r="E14" s="38" t="s">
        <v>68</v>
      </c>
      <c r="F14" s="34">
        <f>G14+H14</f>
        <v>234</v>
      </c>
      <c r="G14" s="34">
        <f>H14/2</f>
        <v>78</v>
      </c>
      <c r="H14" s="39">
        <f>SUM(J14:O14)</f>
        <v>156</v>
      </c>
      <c r="I14" s="113">
        <v>20</v>
      </c>
      <c r="J14" s="98">
        <v>34</v>
      </c>
      <c r="K14" s="98">
        <v>50</v>
      </c>
      <c r="L14" s="40">
        <v>36</v>
      </c>
      <c r="M14" s="40">
        <v>36</v>
      </c>
      <c r="N14" s="104"/>
      <c r="O14" s="58"/>
      <c r="P14" s="42">
        <f>L14+M14</f>
        <v>72</v>
      </c>
      <c r="Q14" s="43"/>
      <c r="R14" s="41"/>
    </row>
    <row r="15" spans="1:18" s="6" customFormat="1" ht="15.75" customHeight="1">
      <c r="A15" s="26" t="s">
        <v>50</v>
      </c>
      <c r="B15" s="37" t="s">
        <v>55</v>
      </c>
      <c r="C15" s="165" t="s">
        <v>28</v>
      </c>
      <c r="D15" s="158"/>
      <c r="E15" s="38" t="s">
        <v>104</v>
      </c>
      <c r="F15" s="34">
        <f>G15+H15</f>
        <v>306</v>
      </c>
      <c r="G15" s="34">
        <f>H15/2</f>
        <v>102</v>
      </c>
      <c r="H15" s="39">
        <f>SUM(J15:O15)</f>
        <v>204</v>
      </c>
      <c r="I15" s="113">
        <v>165</v>
      </c>
      <c r="J15" s="98">
        <v>51</v>
      </c>
      <c r="K15" s="98">
        <v>60</v>
      </c>
      <c r="L15" s="40">
        <v>39</v>
      </c>
      <c r="M15" s="40">
        <v>54</v>
      </c>
      <c r="N15" s="104"/>
      <c r="O15" s="58"/>
      <c r="P15" s="43">
        <f aca="true" t="shared" si="3" ref="P15:P37">L15+M15</f>
        <v>93</v>
      </c>
      <c r="Q15" s="43"/>
      <c r="R15" s="41"/>
    </row>
    <row r="16" spans="1:18" s="6" customFormat="1" ht="15.75" customHeight="1">
      <c r="A16" s="26" t="s">
        <v>51</v>
      </c>
      <c r="B16" s="37" t="s">
        <v>56</v>
      </c>
      <c r="C16" s="157" t="s">
        <v>63</v>
      </c>
      <c r="D16" s="158"/>
      <c r="E16" s="38" t="s">
        <v>69</v>
      </c>
      <c r="F16" s="34">
        <f>G16+H16</f>
        <v>105</v>
      </c>
      <c r="G16" s="34">
        <f>H16/2</f>
        <v>35</v>
      </c>
      <c r="H16" s="39">
        <f>SUM(J16:O16)</f>
        <v>70</v>
      </c>
      <c r="I16" s="118">
        <v>30</v>
      </c>
      <c r="J16" s="98">
        <v>34</v>
      </c>
      <c r="K16" s="98">
        <v>36</v>
      </c>
      <c r="L16" s="40"/>
      <c r="M16" s="40"/>
      <c r="N16" s="104"/>
      <c r="O16" s="58"/>
      <c r="P16" s="43">
        <f t="shared" si="3"/>
        <v>0</v>
      </c>
      <c r="Q16" s="43"/>
      <c r="R16" s="41"/>
    </row>
    <row r="17" spans="1:18" s="6" customFormat="1" ht="24" customHeight="1">
      <c r="A17" s="26"/>
      <c r="B17" s="74" t="s">
        <v>98</v>
      </c>
      <c r="C17" s="182" t="s">
        <v>99</v>
      </c>
      <c r="D17" s="183"/>
      <c r="E17" s="75"/>
      <c r="F17" s="76">
        <f>F18</f>
        <v>464</v>
      </c>
      <c r="G17" s="76">
        <f>G18</f>
        <v>146</v>
      </c>
      <c r="H17" s="76">
        <f aca="true" t="shared" si="4" ref="H17:O17">H18</f>
        <v>292</v>
      </c>
      <c r="I17" s="76">
        <f t="shared" si="4"/>
        <v>80</v>
      </c>
      <c r="J17" s="76">
        <f t="shared" si="4"/>
        <v>68</v>
      </c>
      <c r="K17" s="76">
        <f t="shared" si="4"/>
        <v>60</v>
      </c>
      <c r="L17" s="76">
        <f t="shared" si="4"/>
        <v>78</v>
      </c>
      <c r="M17" s="76">
        <f t="shared" si="4"/>
        <v>86</v>
      </c>
      <c r="N17" s="76">
        <f t="shared" si="4"/>
        <v>0</v>
      </c>
      <c r="O17" s="76">
        <f t="shared" si="4"/>
        <v>0</v>
      </c>
      <c r="P17" s="43">
        <f t="shared" si="3"/>
        <v>164</v>
      </c>
      <c r="Q17" s="43"/>
      <c r="R17" s="41"/>
    </row>
    <row r="18" spans="1:18" s="6" customFormat="1" ht="36.75" customHeight="1">
      <c r="A18" s="26"/>
      <c r="B18" s="70" t="s">
        <v>92</v>
      </c>
      <c r="C18" s="157" t="s">
        <v>107</v>
      </c>
      <c r="D18" s="158"/>
      <c r="E18" s="38" t="s">
        <v>67</v>
      </c>
      <c r="F18" s="34">
        <v>464</v>
      </c>
      <c r="G18" s="34">
        <f>H18/2</f>
        <v>146</v>
      </c>
      <c r="H18" s="39">
        <f>SUM(J18:O18)</f>
        <v>292</v>
      </c>
      <c r="I18" s="97">
        <v>80</v>
      </c>
      <c r="J18" s="98">
        <v>68</v>
      </c>
      <c r="K18" s="98">
        <v>60</v>
      </c>
      <c r="L18" s="40">
        <v>78</v>
      </c>
      <c r="M18" s="40">
        <v>86</v>
      </c>
      <c r="N18" s="104"/>
      <c r="O18" s="58"/>
      <c r="P18" s="43">
        <f t="shared" si="3"/>
        <v>164</v>
      </c>
      <c r="Q18" s="43"/>
      <c r="R18" s="41"/>
    </row>
    <row r="19" spans="1:18" s="126" customFormat="1" ht="53.25" customHeight="1">
      <c r="A19" s="123"/>
      <c r="B19" s="178" t="s">
        <v>106</v>
      </c>
      <c r="C19" s="179"/>
      <c r="D19" s="180"/>
      <c r="E19" s="75"/>
      <c r="F19" s="76">
        <f>F20+F24</f>
        <v>1078</v>
      </c>
      <c r="G19" s="76">
        <f>G20+G24</f>
        <v>368</v>
      </c>
      <c r="H19" s="76">
        <f aca="true" t="shared" si="5" ref="H19:O19">H20+H24</f>
        <v>737</v>
      </c>
      <c r="I19" s="76">
        <f t="shared" si="5"/>
        <v>300</v>
      </c>
      <c r="J19" s="76">
        <f t="shared" si="5"/>
        <v>202</v>
      </c>
      <c r="K19" s="76">
        <f t="shared" si="5"/>
        <v>158</v>
      </c>
      <c r="L19" s="76">
        <f t="shared" si="5"/>
        <v>112</v>
      </c>
      <c r="M19" s="76">
        <f t="shared" si="5"/>
        <v>209</v>
      </c>
      <c r="N19" s="76">
        <f t="shared" si="5"/>
        <v>56</v>
      </c>
      <c r="O19" s="76">
        <f t="shared" si="5"/>
        <v>0</v>
      </c>
      <c r="P19" s="43">
        <f t="shared" si="3"/>
        <v>321</v>
      </c>
      <c r="Q19" s="124"/>
      <c r="R19" s="125"/>
    </row>
    <row r="20" spans="1:18" s="6" customFormat="1" ht="20.25" customHeight="1">
      <c r="A20" s="26"/>
      <c r="B20" s="174" t="s">
        <v>96</v>
      </c>
      <c r="C20" s="175"/>
      <c r="D20" s="176"/>
      <c r="E20" s="38"/>
      <c r="F20" s="34">
        <f>SUM(F21:F23)</f>
        <v>628</v>
      </c>
      <c r="G20" s="34">
        <f>H20/2</f>
        <v>209</v>
      </c>
      <c r="H20" s="34">
        <f aca="true" t="shared" si="6" ref="H20:O20">SUM(H21:H23)</f>
        <v>418</v>
      </c>
      <c r="I20" s="34">
        <f t="shared" si="6"/>
        <v>150</v>
      </c>
      <c r="J20" s="34">
        <f t="shared" si="6"/>
        <v>134</v>
      </c>
      <c r="K20" s="34">
        <f t="shared" si="6"/>
        <v>108</v>
      </c>
      <c r="L20" s="34">
        <f t="shared" si="6"/>
        <v>72</v>
      </c>
      <c r="M20" s="34">
        <f t="shared" si="6"/>
        <v>104</v>
      </c>
      <c r="N20" s="34">
        <f t="shared" si="6"/>
        <v>0</v>
      </c>
      <c r="O20" s="34">
        <f t="shared" si="6"/>
        <v>0</v>
      </c>
      <c r="P20" s="43">
        <f t="shared" si="3"/>
        <v>176</v>
      </c>
      <c r="Q20" s="43"/>
      <c r="R20" s="41"/>
    </row>
    <row r="21" spans="1:18" s="6" customFormat="1" ht="15.75" customHeight="1">
      <c r="A21" s="26"/>
      <c r="B21" s="37" t="s">
        <v>53</v>
      </c>
      <c r="C21" s="177" t="s">
        <v>73</v>
      </c>
      <c r="D21" s="158"/>
      <c r="E21" s="38" t="s">
        <v>70</v>
      </c>
      <c r="F21" s="34">
        <f>G21+H21</f>
        <v>158</v>
      </c>
      <c r="G21" s="34">
        <v>53</v>
      </c>
      <c r="H21" s="39">
        <f>SUM(J21:O21)</f>
        <v>105</v>
      </c>
      <c r="I21" s="113">
        <v>40</v>
      </c>
      <c r="J21" s="98">
        <v>34</v>
      </c>
      <c r="K21" s="98">
        <v>30</v>
      </c>
      <c r="L21" s="40">
        <v>13</v>
      </c>
      <c r="M21" s="40">
        <v>28</v>
      </c>
      <c r="N21" s="104"/>
      <c r="O21" s="58"/>
      <c r="P21" s="43">
        <f t="shared" si="3"/>
        <v>41</v>
      </c>
      <c r="Q21" s="43"/>
      <c r="R21" s="41"/>
    </row>
    <row r="22" spans="1:18" s="6" customFormat="1" ht="15.75" customHeight="1">
      <c r="A22" s="26"/>
      <c r="B22" s="37" t="s">
        <v>52</v>
      </c>
      <c r="C22" s="247" t="s">
        <v>95</v>
      </c>
      <c r="D22" s="158"/>
      <c r="E22" s="38" t="s">
        <v>69</v>
      </c>
      <c r="F22" s="34">
        <f>G22+H22</f>
        <v>338</v>
      </c>
      <c r="G22" s="34">
        <v>113</v>
      </c>
      <c r="H22" s="39">
        <f>SUM(J22:O22)</f>
        <v>225</v>
      </c>
      <c r="I22" s="113">
        <v>80</v>
      </c>
      <c r="J22" s="98">
        <v>66</v>
      </c>
      <c r="K22" s="98">
        <v>48</v>
      </c>
      <c r="L22" s="40">
        <v>35</v>
      </c>
      <c r="M22" s="40">
        <v>76</v>
      </c>
      <c r="N22" s="104"/>
      <c r="O22" s="58"/>
      <c r="P22" s="43">
        <f t="shared" si="3"/>
        <v>111</v>
      </c>
      <c r="Q22" s="43"/>
      <c r="R22" s="41"/>
    </row>
    <row r="23" spans="1:18" s="6" customFormat="1" ht="15.75" customHeight="1">
      <c r="A23" s="26"/>
      <c r="B23" s="37" t="s">
        <v>54</v>
      </c>
      <c r="C23" s="165" t="s">
        <v>74</v>
      </c>
      <c r="D23" s="158"/>
      <c r="E23" s="38" t="s">
        <v>70</v>
      </c>
      <c r="F23" s="34">
        <f>G23+H23</f>
        <v>132</v>
      </c>
      <c r="G23" s="34">
        <f>H23/2</f>
        <v>44</v>
      </c>
      <c r="H23" s="39">
        <f>SUM(J23:O23)</f>
        <v>88</v>
      </c>
      <c r="I23" s="113">
        <v>30</v>
      </c>
      <c r="J23" s="98">
        <v>34</v>
      </c>
      <c r="K23" s="98">
        <v>30</v>
      </c>
      <c r="L23" s="40">
        <v>24</v>
      </c>
      <c r="M23" s="40"/>
      <c r="N23" s="104"/>
      <c r="O23" s="58"/>
      <c r="P23" s="43">
        <f t="shared" si="3"/>
        <v>24</v>
      </c>
      <c r="Q23" s="43"/>
      <c r="R23" s="41"/>
    </row>
    <row r="24" spans="1:18" s="6" customFormat="1" ht="27.75" customHeight="1">
      <c r="A24" s="26"/>
      <c r="B24" s="74" t="s">
        <v>98</v>
      </c>
      <c r="C24" s="182" t="s">
        <v>99</v>
      </c>
      <c r="D24" s="183"/>
      <c r="E24" s="75"/>
      <c r="F24" s="76">
        <f aca="true" t="shared" si="7" ref="F24:O24">SUM(F25:F26)</f>
        <v>450</v>
      </c>
      <c r="G24" s="76">
        <f t="shared" si="7"/>
        <v>159</v>
      </c>
      <c r="H24" s="76">
        <f t="shared" si="7"/>
        <v>319</v>
      </c>
      <c r="I24" s="112">
        <f t="shared" si="7"/>
        <v>150</v>
      </c>
      <c r="J24" s="112">
        <f t="shared" si="7"/>
        <v>68</v>
      </c>
      <c r="K24" s="96">
        <f t="shared" si="7"/>
        <v>50</v>
      </c>
      <c r="L24" s="76">
        <f t="shared" si="7"/>
        <v>40</v>
      </c>
      <c r="M24" s="76">
        <f t="shared" si="7"/>
        <v>105</v>
      </c>
      <c r="N24" s="112">
        <f t="shared" si="7"/>
        <v>56</v>
      </c>
      <c r="O24" s="76">
        <f t="shared" si="7"/>
        <v>0</v>
      </c>
      <c r="P24" s="43">
        <f t="shared" si="3"/>
        <v>145</v>
      </c>
      <c r="Q24" s="43"/>
      <c r="R24" s="41"/>
    </row>
    <row r="25" spans="1:27" s="6" customFormat="1" ht="15.75" customHeight="1">
      <c r="A25" s="26" t="s">
        <v>52</v>
      </c>
      <c r="B25" s="70" t="s">
        <v>93</v>
      </c>
      <c r="C25" s="165" t="s">
        <v>64</v>
      </c>
      <c r="D25" s="158"/>
      <c r="E25" s="38" t="s">
        <v>70</v>
      </c>
      <c r="F25" s="34">
        <v>154</v>
      </c>
      <c r="G25" s="34">
        <v>54</v>
      </c>
      <c r="H25" s="39">
        <f>SUM(J25:O25)</f>
        <v>109</v>
      </c>
      <c r="I25" s="97">
        <v>70</v>
      </c>
      <c r="J25" s="101"/>
      <c r="K25" s="101"/>
      <c r="L25" s="40"/>
      <c r="M25" s="40">
        <v>53</v>
      </c>
      <c r="N25" s="153">
        <v>56</v>
      </c>
      <c r="O25" s="58"/>
      <c r="P25" s="43">
        <f t="shared" si="3"/>
        <v>53</v>
      </c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s="6" customFormat="1" ht="23.25" customHeight="1">
      <c r="A26" s="26" t="s">
        <v>53</v>
      </c>
      <c r="B26" s="70" t="s">
        <v>94</v>
      </c>
      <c r="C26" s="181" t="s">
        <v>75</v>
      </c>
      <c r="D26" s="158"/>
      <c r="E26" s="122" t="s">
        <v>67</v>
      </c>
      <c r="F26" s="34">
        <v>296</v>
      </c>
      <c r="G26" s="34">
        <f>H26/2</f>
        <v>105</v>
      </c>
      <c r="H26" s="39">
        <f>SUM(J26:O26)</f>
        <v>210</v>
      </c>
      <c r="I26" s="97">
        <v>80</v>
      </c>
      <c r="J26" s="98">
        <v>68</v>
      </c>
      <c r="K26" s="40">
        <v>50</v>
      </c>
      <c r="L26" s="55">
        <v>40</v>
      </c>
      <c r="M26" s="55">
        <v>52</v>
      </c>
      <c r="N26" s="105"/>
      <c r="O26" s="58"/>
      <c r="P26" s="43">
        <f t="shared" si="3"/>
        <v>92</v>
      </c>
      <c r="Q26" s="43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74" s="126" customFormat="1" ht="26.25" customHeight="1">
      <c r="A27" s="123"/>
      <c r="B27" s="166" t="s">
        <v>108</v>
      </c>
      <c r="C27" s="167"/>
      <c r="D27" s="168"/>
      <c r="E27" s="128"/>
      <c r="F27" s="129">
        <f>SUM(F28:F30)</f>
        <v>180</v>
      </c>
      <c r="G27" s="129">
        <f>SUM(G28:G30)</f>
        <v>60</v>
      </c>
      <c r="H27" s="129">
        <f aca="true" t="shared" si="8" ref="H27:O27">SUM(H28:H30)</f>
        <v>120</v>
      </c>
      <c r="I27" s="129">
        <f t="shared" si="8"/>
        <v>40</v>
      </c>
      <c r="J27" s="129">
        <f t="shared" si="8"/>
        <v>48</v>
      </c>
      <c r="K27" s="148">
        <f t="shared" si="8"/>
        <v>0</v>
      </c>
      <c r="L27" s="76">
        <f t="shared" si="8"/>
        <v>0</v>
      </c>
      <c r="M27" s="76">
        <f t="shared" si="8"/>
        <v>18</v>
      </c>
      <c r="N27" s="76">
        <f t="shared" si="8"/>
        <v>54</v>
      </c>
      <c r="O27" s="129">
        <f t="shared" si="8"/>
        <v>0</v>
      </c>
      <c r="P27" s="43">
        <f t="shared" si="3"/>
        <v>18</v>
      </c>
      <c r="Q27" s="130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</row>
    <row r="28" spans="1:27" s="6" customFormat="1" ht="23.25" customHeight="1">
      <c r="A28" s="26"/>
      <c r="B28" s="37" t="s">
        <v>110</v>
      </c>
      <c r="C28" s="159" t="s">
        <v>100</v>
      </c>
      <c r="D28" s="160"/>
      <c r="E28" s="51" t="s">
        <v>42</v>
      </c>
      <c r="F28" s="32">
        <f>SUM(G28:H28)</f>
        <v>72</v>
      </c>
      <c r="G28" s="34">
        <f>H28/2</f>
        <v>24</v>
      </c>
      <c r="H28" s="14">
        <f>SUM(J28:O28)</f>
        <v>48</v>
      </c>
      <c r="I28" s="97">
        <v>20</v>
      </c>
      <c r="J28" s="97">
        <v>48</v>
      </c>
      <c r="K28" s="97"/>
      <c r="L28" s="149"/>
      <c r="M28" s="32"/>
      <c r="N28" s="35"/>
      <c r="O28" s="59"/>
      <c r="P28" s="43">
        <f t="shared" si="3"/>
        <v>0</v>
      </c>
      <c r="Q28" s="43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21.75" customHeight="1">
      <c r="A29" s="25"/>
      <c r="B29" s="37" t="s">
        <v>111</v>
      </c>
      <c r="C29" s="159" t="s">
        <v>101</v>
      </c>
      <c r="D29" s="160"/>
      <c r="E29" s="51" t="s">
        <v>42</v>
      </c>
      <c r="F29" s="32">
        <f>SUM(G29:H29)</f>
        <v>54</v>
      </c>
      <c r="G29" s="34">
        <f>H29/2</f>
        <v>18</v>
      </c>
      <c r="H29" s="14">
        <f>SUM(J29:O29)</f>
        <v>36</v>
      </c>
      <c r="I29" s="97"/>
      <c r="J29" s="97"/>
      <c r="K29" s="97"/>
      <c r="L29" s="22"/>
      <c r="M29" s="32"/>
      <c r="N29" s="35">
        <v>36</v>
      </c>
      <c r="O29" s="59"/>
      <c r="P29" s="43">
        <f t="shared" si="3"/>
        <v>0</v>
      </c>
      <c r="Q29" s="42"/>
      <c r="R29" s="42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21.75" customHeight="1">
      <c r="A30" s="25"/>
      <c r="B30" s="127" t="s">
        <v>112</v>
      </c>
      <c r="C30" s="159" t="s">
        <v>109</v>
      </c>
      <c r="D30" s="160"/>
      <c r="E30" s="51" t="s">
        <v>43</v>
      </c>
      <c r="F30" s="32">
        <f>SUM(G30:H30)</f>
        <v>54</v>
      </c>
      <c r="G30" s="34">
        <f>H30/2</f>
        <v>18</v>
      </c>
      <c r="H30" s="14">
        <f>SUM(J30:O30)</f>
        <v>36</v>
      </c>
      <c r="I30" s="97">
        <v>20</v>
      </c>
      <c r="J30" s="97"/>
      <c r="K30" s="97"/>
      <c r="L30" s="22"/>
      <c r="M30" s="32">
        <v>18</v>
      </c>
      <c r="N30" s="35">
        <v>18</v>
      </c>
      <c r="O30" s="59"/>
      <c r="P30" s="43">
        <f t="shared" si="3"/>
        <v>18</v>
      </c>
      <c r="Q30" s="42"/>
      <c r="R30" s="42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54" customHeight="1">
      <c r="A31" s="25" t="s">
        <v>55</v>
      </c>
      <c r="B31" s="82" t="s">
        <v>6</v>
      </c>
      <c r="C31" s="170" t="s">
        <v>17</v>
      </c>
      <c r="D31" s="171"/>
      <c r="E31" s="80" t="s">
        <v>85</v>
      </c>
      <c r="F31" s="81">
        <f aca="true" t="shared" si="9" ref="F31:O31">SUM(F32:F37)</f>
        <v>423</v>
      </c>
      <c r="G31" s="81">
        <f t="shared" si="9"/>
        <v>142</v>
      </c>
      <c r="H31" s="81">
        <f t="shared" si="9"/>
        <v>281</v>
      </c>
      <c r="I31" s="111">
        <f t="shared" si="9"/>
        <v>78</v>
      </c>
      <c r="J31" s="111">
        <f t="shared" si="9"/>
        <v>34</v>
      </c>
      <c r="K31" s="99">
        <f t="shared" si="9"/>
        <v>100</v>
      </c>
      <c r="L31" s="95">
        <f t="shared" si="9"/>
        <v>25</v>
      </c>
      <c r="M31" s="95">
        <f t="shared" si="9"/>
        <v>56</v>
      </c>
      <c r="N31" s="107">
        <f t="shared" si="9"/>
        <v>66</v>
      </c>
      <c r="O31" s="95">
        <f t="shared" si="9"/>
        <v>0</v>
      </c>
      <c r="P31" s="43">
        <f t="shared" si="3"/>
        <v>81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ht="18.75" customHeight="1">
      <c r="A32" s="25" t="s">
        <v>56</v>
      </c>
      <c r="B32" s="31" t="s">
        <v>10</v>
      </c>
      <c r="C32" s="169" t="s">
        <v>76</v>
      </c>
      <c r="D32" s="162"/>
      <c r="E32" s="52" t="s">
        <v>43</v>
      </c>
      <c r="F32" s="32">
        <f aca="true" t="shared" si="10" ref="F32:F37">G32+H32</f>
        <v>68</v>
      </c>
      <c r="G32" s="34">
        <v>23</v>
      </c>
      <c r="H32" s="140">
        <f aca="true" t="shared" si="11" ref="H32:H37">SUM(J32:O32)</f>
        <v>45</v>
      </c>
      <c r="I32" s="150">
        <v>12</v>
      </c>
      <c r="J32" s="97"/>
      <c r="K32" s="97"/>
      <c r="L32" s="141">
        <v>25</v>
      </c>
      <c r="M32" s="22">
        <v>20</v>
      </c>
      <c r="N32" s="106"/>
      <c r="O32" s="59"/>
      <c r="P32" s="43">
        <f t="shared" si="3"/>
        <v>45</v>
      </c>
      <c r="Q32" s="198"/>
      <c r="R32" s="198"/>
      <c r="S32" s="196"/>
      <c r="T32" s="196"/>
      <c r="U32" s="198"/>
      <c r="V32" s="198"/>
      <c r="W32" s="48"/>
      <c r="X32" s="50"/>
      <c r="Y32" s="198"/>
      <c r="Z32" s="198"/>
      <c r="AA32" s="44"/>
    </row>
    <row r="33" spans="1:27" ht="20.25" customHeight="1">
      <c r="A33" s="25" t="s">
        <v>57</v>
      </c>
      <c r="B33" s="31" t="s">
        <v>11</v>
      </c>
      <c r="C33" s="161" t="s">
        <v>77</v>
      </c>
      <c r="D33" s="162"/>
      <c r="E33" s="52" t="s">
        <v>43</v>
      </c>
      <c r="F33" s="32">
        <f t="shared" si="10"/>
        <v>60</v>
      </c>
      <c r="G33" s="34">
        <f>H33/2</f>
        <v>20</v>
      </c>
      <c r="H33" s="140">
        <f t="shared" si="11"/>
        <v>40</v>
      </c>
      <c r="I33" s="97">
        <v>6</v>
      </c>
      <c r="J33" s="97"/>
      <c r="K33" s="97">
        <v>40</v>
      </c>
      <c r="L33" s="141"/>
      <c r="M33" s="22"/>
      <c r="N33" s="106"/>
      <c r="O33" s="59"/>
      <c r="P33" s="43">
        <f t="shared" si="3"/>
        <v>0</v>
      </c>
      <c r="Q33" s="195"/>
      <c r="R33" s="195"/>
      <c r="S33" s="195"/>
      <c r="T33" s="195"/>
      <c r="U33" s="44"/>
      <c r="V33" s="44"/>
      <c r="W33" s="44"/>
      <c r="X33" s="44"/>
      <c r="Y33" s="44"/>
      <c r="Z33" s="44"/>
      <c r="AA33" s="44"/>
    </row>
    <row r="34" spans="1:27" ht="24" customHeight="1">
      <c r="A34" s="25" t="s">
        <v>58</v>
      </c>
      <c r="B34" s="31" t="s">
        <v>12</v>
      </c>
      <c r="C34" s="161" t="s">
        <v>78</v>
      </c>
      <c r="D34" s="162"/>
      <c r="E34" s="52" t="s">
        <v>43</v>
      </c>
      <c r="F34" s="32">
        <f t="shared" si="10"/>
        <v>81</v>
      </c>
      <c r="G34" s="34">
        <f>H34/2</f>
        <v>27</v>
      </c>
      <c r="H34" s="140">
        <f t="shared" si="11"/>
        <v>54</v>
      </c>
      <c r="I34" s="150">
        <v>12</v>
      </c>
      <c r="J34" s="97">
        <v>34</v>
      </c>
      <c r="K34" s="97">
        <v>20</v>
      </c>
      <c r="L34" s="141"/>
      <c r="M34" s="22"/>
      <c r="N34" s="106"/>
      <c r="O34" s="59"/>
      <c r="P34" s="43">
        <f t="shared" si="3"/>
        <v>0</v>
      </c>
      <c r="Q34" s="195"/>
      <c r="R34" s="195"/>
      <c r="S34" s="195"/>
      <c r="T34" s="195"/>
      <c r="U34" s="44"/>
      <c r="V34" s="44"/>
      <c r="W34" s="44"/>
      <c r="X34" s="44"/>
      <c r="Y34" s="44"/>
      <c r="Z34" s="44"/>
      <c r="AA34" s="44"/>
    </row>
    <row r="35" spans="1:27" ht="21.75" customHeight="1">
      <c r="A35" s="25" t="s">
        <v>59</v>
      </c>
      <c r="B35" s="31" t="s">
        <v>13</v>
      </c>
      <c r="C35" s="161" t="s">
        <v>79</v>
      </c>
      <c r="D35" s="162"/>
      <c r="E35" s="52" t="s">
        <v>43</v>
      </c>
      <c r="F35" s="32">
        <f t="shared" si="10"/>
        <v>60</v>
      </c>
      <c r="G35" s="34">
        <f>H35/2</f>
        <v>20</v>
      </c>
      <c r="H35" s="140">
        <f t="shared" si="11"/>
        <v>40</v>
      </c>
      <c r="I35" s="150">
        <v>4</v>
      </c>
      <c r="J35" s="97"/>
      <c r="K35" s="97">
        <v>40</v>
      </c>
      <c r="L35" s="141"/>
      <c r="M35" s="22"/>
      <c r="N35" s="106"/>
      <c r="O35" s="59"/>
      <c r="P35" s="43">
        <f t="shared" si="3"/>
        <v>0</v>
      </c>
      <c r="Q35" s="195"/>
      <c r="R35" s="195"/>
      <c r="S35" s="195"/>
      <c r="T35" s="195"/>
      <c r="U35" s="44"/>
      <c r="V35" s="44"/>
      <c r="W35" s="44"/>
      <c r="X35" s="44"/>
      <c r="Y35" s="44"/>
      <c r="Z35" s="44"/>
      <c r="AA35" s="44"/>
    </row>
    <row r="36" spans="1:27" ht="21.75" customHeight="1">
      <c r="A36" s="25"/>
      <c r="B36" s="31" t="s">
        <v>71</v>
      </c>
      <c r="C36" s="161" t="s">
        <v>80</v>
      </c>
      <c r="D36" s="162"/>
      <c r="E36" s="51" t="s">
        <v>42</v>
      </c>
      <c r="F36" s="32">
        <f t="shared" si="10"/>
        <v>68</v>
      </c>
      <c r="G36" s="34">
        <v>23</v>
      </c>
      <c r="H36" s="14">
        <f t="shared" si="11"/>
        <v>45</v>
      </c>
      <c r="I36" s="97">
        <v>18</v>
      </c>
      <c r="J36" s="106"/>
      <c r="K36" s="97"/>
      <c r="L36" s="142"/>
      <c r="M36" s="22"/>
      <c r="N36" s="152">
        <v>45</v>
      </c>
      <c r="O36" s="59"/>
      <c r="P36" s="43">
        <f t="shared" si="3"/>
        <v>0</v>
      </c>
      <c r="Q36" s="195"/>
      <c r="R36" s="195"/>
      <c r="S36" s="195"/>
      <c r="T36" s="195"/>
      <c r="U36" s="44"/>
      <c r="V36" s="44"/>
      <c r="W36" s="44"/>
      <c r="X36" s="44"/>
      <c r="Y36" s="44"/>
      <c r="Z36" s="44"/>
      <c r="AA36" s="44"/>
    </row>
    <row r="37" spans="1:27" ht="21.75" customHeight="1">
      <c r="A37" s="25"/>
      <c r="B37" s="31" t="s">
        <v>72</v>
      </c>
      <c r="C37" s="161" t="s">
        <v>14</v>
      </c>
      <c r="D37" s="162"/>
      <c r="E37" s="51" t="s">
        <v>114</v>
      </c>
      <c r="F37" s="32">
        <f t="shared" si="10"/>
        <v>86</v>
      </c>
      <c r="G37" s="34">
        <v>29</v>
      </c>
      <c r="H37" s="14">
        <f t="shared" si="11"/>
        <v>57</v>
      </c>
      <c r="I37" s="97">
        <v>26</v>
      </c>
      <c r="J37" s="97"/>
      <c r="K37" s="97"/>
      <c r="L37" s="141"/>
      <c r="M37" s="32">
        <v>36</v>
      </c>
      <c r="N37" s="35">
        <v>21</v>
      </c>
      <c r="O37" s="59"/>
      <c r="P37" s="43">
        <f t="shared" si="3"/>
        <v>36</v>
      </c>
      <c r="Q37" s="195"/>
      <c r="R37" s="195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21" customHeight="1">
      <c r="A38" s="25" t="s">
        <v>60</v>
      </c>
      <c r="B38" s="27" t="s">
        <v>15</v>
      </c>
      <c r="C38" s="254" t="s">
        <v>18</v>
      </c>
      <c r="D38" s="255"/>
      <c r="E38" s="54" t="s">
        <v>89</v>
      </c>
      <c r="F38" s="9">
        <f>F39</f>
        <v>2047</v>
      </c>
      <c r="G38" s="9">
        <f>G39</f>
        <v>214</v>
      </c>
      <c r="H38" s="9">
        <f aca="true" t="shared" si="12" ref="H38:O38">H39</f>
        <v>1833</v>
      </c>
      <c r="I38" s="9">
        <f t="shared" si="12"/>
        <v>120</v>
      </c>
      <c r="J38" s="9">
        <f t="shared" si="12"/>
        <v>44</v>
      </c>
      <c r="K38" s="9">
        <f t="shared" si="12"/>
        <v>208</v>
      </c>
      <c r="L38" s="9">
        <f t="shared" si="12"/>
        <v>235</v>
      </c>
      <c r="M38" s="9">
        <f t="shared" si="12"/>
        <v>178</v>
      </c>
      <c r="N38" s="9">
        <f t="shared" si="12"/>
        <v>376</v>
      </c>
      <c r="O38" s="9">
        <f t="shared" si="12"/>
        <v>792</v>
      </c>
      <c r="P38" s="44">
        <f>SUM(J38:O38)</f>
        <v>1833</v>
      </c>
      <c r="Q38" s="195"/>
      <c r="R38" s="195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77.25" customHeight="1">
      <c r="A39" s="3"/>
      <c r="B39" s="86" t="s">
        <v>39</v>
      </c>
      <c r="C39" s="230" t="s">
        <v>16</v>
      </c>
      <c r="D39" s="231"/>
      <c r="E39" s="87" t="s">
        <v>89</v>
      </c>
      <c r="F39" s="88">
        <f>F40+F48+F52</f>
        <v>2047</v>
      </c>
      <c r="G39" s="88">
        <f>G40+G48+G52</f>
        <v>214</v>
      </c>
      <c r="H39" s="88">
        <f aca="true" t="shared" si="13" ref="H39:O39">H40+H48+H52</f>
        <v>1833</v>
      </c>
      <c r="I39" s="88">
        <f t="shared" si="13"/>
        <v>120</v>
      </c>
      <c r="J39" s="88">
        <f t="shared" si="13"/>
        <v>44</v>
      </c>
      <c r="K39" s="88">
        <f t="shared" si="13"/>
        <v>208</v>
      </c>
      <c r="L39" s="88">
        <f t="shared" si="13"/>
        <v>235</v>
      </c>
      <c r="M39" s="88">
        <f t="shared" si="13"/>
        <v>178</v>
      </c>
      <c r="N39" s="88">
        <f t="shared" si="13"/>
        <v>376</v>
      </c>
      <c r="O39" s="88">
        <f t="shared" si="13"/>
        <v>792</v>
      </c>
      <c r="P39" s="44">
        <f>SUM(J39:O39)</f>
        <v>1833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17" ht="29.25" customHeight="1">
      <c r="A40" s="3"/>
      <c r="B40" s="86" t="s">
        <v>40</v>
      </c>
      <c r="C40" s="163" t="s">
        <v>115</v>
      </c>
      <c r="D40" s="164"/>
      <c r="E40" s="87" t="s">
        <v>86</v>
      </c>
      <c r="F40" s="89">
        <f aca="true" t="shared" si="14" ref="F40:O40">SUM(F41:F47)</f>
        <v>622</v>
      </c>
      <c r="G40" s="89">
        <f t="shared" si="14"/>
        <v>135</v>
      </c>
      <c r="H40" s="89">
        <f t="shared" si="14"/>
        <v>487</v>
      </c>
      <c r="I40" s="108">
        <f t="shared" si="14"/>
        <v>84</v>
      </c>
      <c r="J40" s="108">
        <f t="shared" si="14"/>
        <v>44</v>
      </c>
      <c r="K40" s="100">
        <f t="shared" si="14"/>
        <v>208</v>
      </c>
      <c r="L40" s="89">
        <f t="shared" si="14"/>
        <v>235</v>
      </c>
      <c r="M40" s="89">
        <f t="shared" si="14"/>
        <v>0</v>
      </c>
      <c r="N40" s="108">
        <f t="shared" si="14"/>
        <v>0</v>
      </c>
      <c r="O40" s="85">
        <f t="shared" si="14"/>
        <v>0</v>
      </c>
      <c r="P40" s="44">
        <f>SUM(L40:M40)</f>
        <v>235</v>
      </c>
      <c r="Q40" s="44"/>
    </row>
    <row r="41" spans="1:17" s="2" customFormat="1" ht="24.75" customHeight="1">
      <c r="A41" s="3"/>
      <c r="B41" s="29" t="s">
        <v>20</v>
      </c>
      <c r="C41" s="256" t="s">
        <v>116</v>
      </c>
      <c r="D41" s="160"/>
      <c r="E41" s="52" t="s">
        <v>43</v>
      </c>
      <c r="F41" s="7">
        <f aca="true" t="shared" si="15" ref="F41:F47">SUM(G41:H41)</f>
        <v>75</v>
      </c>
      <c r="G41" s="34">
        <f>H41/2</f>
        <v>25</v>
      </c>
      <c r="H41" s="143">
        <f>SUM(J41:O41)</f>
        <v>50</v>
      </c>
      <c r="I41" s="35">
        <v>7</v>
      </c>
      <c r="J41" s="7">
        <v>44</v>
      </c>
      <c r="K41" s="7">
        <v>6</v>
      </c>
      <c r="L41" s="7"/>
      <c r="M41" s="7"/>
      <c r="N41" s="35"/>
      <c r="O41" s="23"/>
      <c r="P41" s="44">
        <f aca="true" t="shared" si="16" ref="P41:P56">SUM(L41:M41)</f>
        <v>0</v>
      </c>
      <c r="Q41" s="154"/>
    </row>
    <row r="42" spans="1:17" s="2" customFormat="1" ht="28.5" customHeight="1">
      <c r="A42" s="3"/>
      <c r="B42" s="29" t="s">
        <v>81</v>
      </c>
      <c r="C42" s="256" t="s">
        <v>84</v>
      </c>
      <c r="D42" s="160"/>
      <c r="E42" s="52" t="s">
        <v>43</v>
      </c>
      <c r="F42" s="7">
        <f t="shared" si="15"/>
        <v>84</v>
      </c>
      <c r="G42" s="34">
        <f>H42/2</f>
        <v>28</v>
      </c>
      <c r="H42" s="143">
        <f aca="true" t="shared" si="17" ref="H42:H47">SUM(J42:O42)</f>
        <v>56</v>
      </c>
      <c r="I42" s="35">
        <v>19</v>
      </c>
      <c r="J42" s="57"/>
      <c r="K42" s="7">
        <v>30</v>
      </c>
      <c r="L42" s="7">
        <v>26</v>
      </c>
      <c r="M42" s="7"/>
      <c r="N42" s="35"/>
      <c r="O42" s="23"/>
      <c r="P42" s="44">
        <f t="shared" si="16"/>
        <v>26</v>
      </c>
      <c r="Q42" s="154"/>
    </row>
    <row r="43" spans="1:17" s="2" customFormat="1" ht="28.5" customHeight="1">
      <c r="A43" s="3"/>
      <c r="B43" s="71" t="s">
        <v>117</v>
      </c>
      <c r="C43" s="192" t="s">
        <v>118</v>
      </c>
      <c r="D43" s="160"/>
      <c r="E43" s="52"/>
      <c r="F43" s="7">
        <f t="shared" si="15"/>
        <v>75</v>
      </c>
      <c r="G43" s="34">
        <f>H43/2</f>
        <v>25</v>
      </c>
      <c r="H43" s="143">
        <f t="shared" si="17"/>
        <v>50</v>
      </c>
      <c r="I43" s="35">
        <v>19</v>
      </c>
      <c r="J43" s="57"/>
      <c r="K43" s="35">
        <v>50</v>
      </c>
      <c r="L43" s="7"/>
      <c r="M43" s="7"/>
      <c r="N43" s="35"/>
      <c r="O43" s="23"/>
      <c r="P43" s="44">
        <f t="shared" si="16"/>
        <v>0</v>
      </c>
      <c r="Q43" s="56"/>
    </row>
    <row r="44" spans="1:17" s="2" customFormat="1" ht="28.5" customHeight="1">
      <c r="A44" s="3"/>
      <c r="B44" s="71" t="s">
        <v>119</v>
      </c>
      <c r="C44" s="256" t="s">
        <v>120</v>
      </c>
      <c r="D44" s="160"/>
      <c r="E44" s="52" t="s">
        <v>43</v>
      </c>
      <c r="F44" s="7">
        <f t="shared" si="15"/>
        <v>84</v>
      </c>
      <c r="G44" s="34">
        <f>H44/2</f>
        <v>28</v>
      </c>
      <c r="H44" s="143">
        <f t="shared" si="17"/>
        <v>56</v>
      </c>
      <c r="I44" s="35">
        <v>19</v>
      </c>
      <c r="J44" s="57"/>
      <c r="K44" s="35">
        <v>30</v>
      </c>
      <c r="L44" s="7">
        <v>26</v>
      </c>
      <c r="M44" s="7"/>
      <c r="N44" s="35"/>
      <c r="O44" s="23"/>
      <c r="P44" s="44">
        <f t="shared" si="16"/>
        <v>26</v>
      </c>
      <c r="Q44" s="56"/>
    </row>
    <row r="45" spans="1:17" s="2" customFormat="1" ht="36" customHeight="1">
      <c r="A45" s="3"/>
      <c r="B45" s="147" t="s">
        <v>122</v>
      </c>
      <c r="C45" s="257" t="s">
        <v>121</v>
      </c>
      <c r="D45" s="258"/>
      <c r="E45" s="52" t="s">
        <v>43</v>
      </c>
      <c r="F45" s="7">
        <f t="shared" si="15"/>
        <v>88</v>
      </c>
      <c r="G45" s="34">
        <v>29</v>
      </c>
      <c r="H45" s="143">
        <f t="shared" si="17"/>
        <v>59</v>
      </c>
      <c r="I45" s="35">
        <v>20</v>
      </c>
      <c r="J45" s="57"/>
      <c r="K45" s="35">
        <v>20</v>
      </c>
      <c r="L45" s="7">
        <v>39</v>
      </c>
      <c r="M45" s="7"/>
      <c r="N45" s="35"/>
      <c r="O45" s="23"/>
      <c r="P45" s="44">
        <f t="shared" si="16"/>
        <v>39</v>
      </c>
      <c r="Q45" s="56"/>
    </row>
    <row r="46" spans="1:17" s="2" customFormat="1" ht="23.25" customHeight="1">
      <c r="A46" s="3"/>
      <c r="B46" s="29" t="s">
        <v>23</v>
      </c>
      <c r="C46" s="191" t="s">
        <v>24</v>
      </c>
      <c r="D46" s="160"/>
      <c r="E46" s="52" t="s">
        <v>43</v>
      </c>
      <c r="F46" s="7">
        <f t="shared" si="15"/>
        <v>72</v>
      </c>
      <c r="G46" s="34"/>
      <c r="H46" s="143">
        <f t="shared" si="17"/>
        <v>72</v>
      </c>
      <c r="I46" s="35"/>
      <c r="J46" s="57"/>
      <c r="K46" s="35">
        <v>72</v>
      </c>
      <c r="L46" s="7"/>
      <c r="M46" s="7"/>
      <c r="N46" s="35"/>
      <c r="O46" s="23"/>
      <c r="P46" s="44">
        <f t="shared" si="16"/>
        <v>0</v>
      </c>
      <c r="Q46" s="154"/>
    </row>
    <row r="47" spans="1:17" s="2" customFormat="1" ht="23.25" customHeight="1">
      <c r="A47" s="3"/>
      <c r="B47" s="29" t="s">
        <v>83</v>
      </c>
      <c r="C47" s="191" t="s">
        <v>82</v>
      </c>
      <c r="D47" s="160"/>
      <c r="E47" s="49"/>
      <c r="F47" s="7">
        <f t="shared" si="15"/>
        <v>144</v>
      </c>
      <c r="G47" s="34"/>
      <c r="H47" s="143">
        <f t="shared" si="17"/>
        <v>144</v>
      </c>
      <c r="I47" s="35"/>
      <c r="J47" s="57"/>
      <c r="K47" s="35"/>
      <c r="L47" s="7">
        <v>144</v>
      </c>
      <c r="M47" s="7"/>
      <c r="N47" s="35"/>
      <c r="O47" s="23"/>
      <c r="P47" s="44">
        <f>SUM(L47:M47)</f>
        <v>144</v>
      </c>
      <c r="Q47" s="154"/>
    </row>
    <row r="48" spans="1:17" s="2" customFormat="1" ht="52.5" customHeight="1">
      <c r="A48" s="3"/>
      <c r="B48" s="86" t="s">
        <v>41</v>
      </c>
      <c r="C48" s="155" t="s">
        <v>136</v>
      </c>
      <c r="D48" s="156"/>
      <c r="E48" s="87" t="s">
        <v>87</v>
      </c>
      <c r="F48" s="89">
        <f aca="true" t="shared" si="18" ref="F48:N48">SUM(F49:F51)</f>
        <v>1209</v>
      </c>
      <c r="G48" s="89">
        <f t="shared" si="18"/>
        <v>55</v>
      </c>
      <c r="H48" s="89">
        <f t="shared" si="18"/>
        <v>1154</v>
      </c>
      <c r="I48" s="108">
        <f t="shared" si="18"/>
        <v>0</v>
      </c>
      <c r="J48" s="108">
        <f t="shared" si="18"/>
        <v>0</v>
      </c>
      <c r="K48" s="100">
        <f t="shared" si="18"/>
        <v>0</v>
      </c>
      <c r="L48" s="89">
        <f t="shared" si="18"/>
        <v>0</v>
      </c>
      <c r="M48" s="89">
        <f t="shared" si="18"/>
        <v>178</v>
      </c>
      <c r="N48" s="108">
        <f t="shared" si="18"/>
        <v>184</v>
      </c>
      <c r="O48" s="91">
        <f>SUM(O49:O51)</f>
        <v>792</v>
      </c>
      <c r="P48" s="44">
        <f t="shared" si="16"/>
        <v>178</v>
      </c>
      <c r="Q48" s="46"/>
    </row>
    <row r="49" spans="1:17" s="2" customFormat="1" ht="33" customHeight="1">
      <c r="A49" s="3"/>
      <c r="B49" s="29" t="s">
        <v>21</v>
      </c>
      <c r="C49" s="232" t="s">
        <v>123</v>
      </c>
      <c r="D49" s="233"/>
      <c r="E49" s="52" t="s">
        <v>43</v>
      </c>
      <c r="F49" s="7">
        <f>SUM(G49:H49)</f>
        <v>165</v>
      </c>
      <c r="G49" s="34">
        <f>H49/2</f>
        <v>55</v>
      </c>
      <c r="H49" s="143">
        <f>SUM(J49:O49)</f>
        <v>110</v>
      </c>
      <c r="I49" s="35"/>
      <c r="J49" s="35"/>
      <c r="K49" s="35"/>
      <c r="L49" s="7"/>
      <c r="M49" s="7">
        <v>70</v>
      </c>
      <c r="N49" s="35">
        <v>40</v>
      </c>
      <c r="O49" s="23"/>
      <c r="P49" s="44">
        <f t="shared" si="16"/>
        <v>70</v>
      </c>
      <c r="Q49" s="154"/>
    </row>
    <row r="50" spans="1:17" s="2" customFormat="1" ht="22.5" customHeight="1">
      <c r="A50" s="3"/>
      <c r="B50" s="29" t="s">
        <v>25</v>
      </c>
      <c r="C50" s="191" t="s">
        <v>24</v>
      </c>
      <c r="D50" s="160"/>
      <c r="E50" s="35"/>
      <c r="F50" s="7">
        <f>SUM(G50:H50)</f>
        <v>144</v>
      </c>
      <c r="G50" s="34"/>
      <c r="H50" s="143">
        <f>SUM(J50:O50)</f>
        <v>144</v>
      </c>
      <c r="I50" s="35"/>
      <c r="J50" s="35"/>
      <c r="K50" s="35"/>
      <c r="L50" s="7"/>
      <c r="M50" s="7">
        <v>108</v>
      </c>
      <c r="N50" s="35">
        <v>36</v>
      </c>
      <c r="O50" s="23"/>
      <c r="P50" s="44">
        <f t="shared" si="16"/>
        <v>108</v>
      </c>
      <c r="Q50" s="154"/>
    </row>
    <row r="51" spans="1:18" s="2" customFormat="1" ht="22.5" customHeight="1">
      <c r="A51" s="3"/>
      <c r="B51" s="29" t="s">
        <v>26</v>
      </c>
      <c r="C51" s="191" t="s">
        <v>82</v>
      </c>
      <c r="D51" s="160"/>
      <c r="E51" s="53" t="s">
        <v>43</v>
      </c>
      <c r="F51" s="7">
        <f>SUM(G51:H51)</f>
        <v>900</v>
      </c>
      <c r="G51" s="34"/>
      <c r="H51" s="143">
        <f>SUM(J51:O51)</f>
        <v>900</v>
      </c>
      <c r="I51" s="35"/>
      <c r="J51" s="35"/>
      <c r="K51" s="35"/>
      <c r="L51" s="7"/>
      <c r="M51" s="7"/>
      <c r="N51" s="35">
        <v>108</v>
      </c>
      <c r="O51" s="139">
        <v>792</v>
      </c>
      <c r="P51" s="44" t="s">
        <v>137</v>
      </c>
      <c r="Q51" s="154"/>
      <c r="R51" s="145">
        <v>816</v>
      </c>
    </row>
    <row r="52" spans="1:17" s="2" customFormat="1" ht="46.5" customHeight="1">
      <c r="A52" s="3"/>
      <c r="B52" s="144" t="s">
        <v>124</v>
      </c>
      <c r="C52" s="155" t="s">
        <v>128</v>
      </c>
      <c r="D52" s="156"/>
      <c r="E52" s="87" t="s">
        <v>88</v>
      </c>
      <c r="F52" s="89">
        <f>SUM(F53:F55)</f>
        <v>216</v>
      </c>
      <c r="G52" s="89">
        <f>SUM(G53:G54)</f>
        <v>24</v>
      </c>
      <c r="H52" s="89">
        <f>SUM(H53:H55)</f>
        <v>192</v>
      </c>
      <c r="I52" s="108">
        <f>SUM(I53:I54)</f>
        <v>36</v>
      </c>
      <c r="J52" s="108">
        <f>SUM(J53:J54)</f>
        <v>0</v>
      </c>
      <c r="K52" s="100">
        <f>SUM(K53:K54)</f>
        <v>0</v>
      </c>
      <c r="L52" s="90">
        <f>SUM(L53:L54)</f>
        <v>0</v>
      </c>
      <c r="M52" s="90">
        <f>SUM(M53:M54)</f>
        <v>0</v>
      </c>
      <c r="N52" s="108">
        <f>SUM(N53:N55)</f>
        <v>192</v>
      </c>
      <c r="O52" s="91">
        <f>SUM(O53:O54)</f>
        <v>0</v>
      </c>
      <c r="P52" s="44">
        <f t="shared" si="16"/>
        <v>0</v>
      </c>
      <c r="Q52" s="46"/>
    </row>
    <row r="53" spans="1:17" s="2" customFormat="1" ht="33" customHeight="1">
      <c r="A53" s="3"/>
      <c r="B53" s="71" t="s">
        <v>125</v>
      </c>
      <c r="C53" s="193" t="s">
        <v>129</v>
      </c>
      <c r="D53" s="194"/>
      <c r="E53" s="52" t="s">
        <v>43</v>
      </c>
      <c r="F53" s="7">
        <f>SUM(G53:H53)</f>
        <v>72</v>
      </c>
      <c r="G53" s="34">
        <f>H53/2</f>
        <v>24</v>
      </c>
      <c r="H53" s="143">
        <f>SUM(J53:O53)</f>
        <v>48</v>
      </c>
      <c r="I53" s="35">
        <v>36</v>
      </c>
      <c r="J53" s="7"/>
      <c r="K53" s="7"/>
      <c r="L53" s="7"/>
      <c r="M53" s="7"/>
      <c r="N53" s="35">
        <v>48</v>
      </c>
      <c r="O53" s="23"/>
      <c r="P53" s="44">
        <f t="shared" si="16"/>
        <v>0</v>
      </c>
      <c r="Q53" s="154"/>
    </row>
    <row r="54" spans="1:17" s="2" customFormat="1" ht="23.25" customHeight="1">
      <c r="A54" s="3"/>
      <c r="B54" s="71" t="s">
        <v>126</v>
      </c>
      <c r="C54" s="191" t="s">
        <v>24</v>
      </c>
      <c r="D54" s="160"/>
      <c r="E54" s="15"/>
      <c r="F54" s="7">
        <f>SUM(G54:H54)</f>
        <v>72</v>
      </c>
      <c r="G54" s="34"/>
      <c r="H54" s="143">
        <f>SUM(J54:O54)</f>
        <v>72</v>
      </c>
      <c r="I54" s="35"/>
      <c r="J54" s="57"/>
      <c r="K54" s="7"/>
      <c r="L54" s="7"/>
      <c r="M54" s="7"/>
      <c r="N54" s="35">
        <v>72</v>
      </c>
      <c r="O54" s="23"/>
      <c r="P54" s="44">
        <f t="shared" si="16"/>
        <v>0</v>
      </c>
      <c r="Q54" s="154"/>
    </row>
    <row r="55" spans="1:17" s="2" customFormat="1" ht="23.25" customHeight="1">
      <c r="A55" s="3"/>
      <c r="B55" s="71" t="s">
        <v>127</v>
      </c>
      <c r="C55" s="191" t="s">
        <v>82</v>
      </c>
      <c r="D55" s="160"/>
      <c r="E55" s="15"/>
      <c r="F55" s="7">
        <f>SUM(G55:H55)</f>
        <v>72</v>
      </c>
      <c r="G55" s="34"/>
      <c r="H55" s="143">
        <f>SUM(J55:O55)</f>
        <v>72</v>
      </c>
      <c r="I55" s="35"/>
      <c r="J55" s="57"/>
      <c r="K55" s="35"/>
      <c r="L55" s="7"/>
      <c r="M55" s="7"/>
      <c r="N55" s="35">
        <v>72</v>
      </c>
      <c r="O55" s="23"/>
      <c r="P55" s="44">
        <f t="shared" si="16"/>
        <v>0</v>
      </c>
      <c r="Q55" s="56"/>
    </row>
    <row r="56" spans="1:21" s="2" customFormat="1" ht="18" customHeight="1">
      <c r="A56" s="3"/>
      <c r="B56" s="28" t="s">
        <v>27</v>
      </c>
      <c r="C56" s="184" t="s">
        <v>28</v>
      </c>
      <c r="D56" s="185"/>
      <c r="E56" s="45" t="s">
        <v>42</v>
      </c>
      <c r="F56" s="13">
        <v>64</v>
      </c>
      <c r="G56" s="34">
        <f>H56/2</f>
        <v>21</v>
      </c>
      <c r="H56" s="143">
        <f>SUM(J56:O56)</f>
        <v>42</v>
      </c>
      <c r="I56" s="108">
        <v>32</v>
      </c>
      <c r="J56" s="109"/>
      <c r="K56" s="103"/>
      <c r="L56" s="33"/>
      <c r="M56" s="33"/>
      <c r="N56" s="108">
        <v>42</v>
      </c>
      <c r="O56" s="121"/>
      <c r="P56" s="44">
        <f t="shared" si="16"/>
        <v>0</v>
      </c>
      <c r="Q56" s="46"/>
      <c r="R56" s="47"/>
      <c r="S56" s="198"/>
      <c r="T56" s="198"/>
      <c r="U56" s="47"/>
    </row>
    <row r="57" spans="1:21" s="2" customFormat="1" ht="18.75" customHeight="1" thickBot="1">
      <c r="A57" s="3"/>
      <c r="B57" s="188" t="s">
        <v>29</v>
      </c>
      <c r="C57" s="189"/>
      <c r="D57" s="190"/>
      <c r="E57" s="60" t="s">
        <v>91</v>
      </c>
      <c r="F57" s="24">
        <f aca="true" t="shared" si="19" ref="F57:O57">SUM(F9,F31,F38,F56)</f>
        <v>5562</v>
      </c>
      <c r="G57" s="24">
        <f t="shared" si="19"/>
        <v>1386</v>
      </c>
      <c r="H57" s="24">
        <f t="shared" si="19"/>
        <v>4176</v>
      </c>
      <c r="I57" s="24">
        <f t="shared" si="19"/>
        <v>979</v>
      </c>
      <c r="J57" s="24">
        <f t="shared" si="19"/>
        <v>612</v>
      </c>
      <c r="K57" s="24">
        <f t="shared" si="19"/>
        <v>792</v>
      </c>
      <c r="L57" s="24">
        <f t="shared" si="19"/>
        <v>612</v>
      </c>
      <c r="M57" s="24">
        <f t="shared" si="19"/>
        <v>756</v>
      </c>
      <c r="N57" s="24">
        <f t="shared" si="19"/>
        <v>612</v>
      </c>
      <c r="O57" s="135">
        <f t="shared" si="19"/>
        <v>792</v>
      </c>
      <c r="P57" s="83"/>
      <c r="R57" s="47"/>
      <c r="S57" s="198"/>
      <c r="T57" s="198"/>
      <c r="U57" s="47"/>
    </row>
    <row r="58" spans="1:21" s="2" customFormat="1" ht="21" customHeight="1" thickBot="1">
      <c r="A58" s="3"/>
      <c r="B58" s="30" t="s">
        <v>30</v>
      </c>
      <c r="C58" s="186" t="s">
        <v>31</v>
      </c>
      <c r="D58" s="187"/>
      <c r="E58" s="259" t="s">
        <v>133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1"/>
      <c r="R58" s="47"/>
      <c r="S58" s="197"/>
      <c r="T58" s="197"/>
      <c r="U58" s="47"/>
    </row>
    <row r="59" spans="1:21" s="2" customFormat="1" ht="46.5" customHeight="1">
      <c r="A59" s="3"/>
      <c r="B59" s="212" t="s">
        <v>103</v>
      </c>
      <c r="C59" s="213"/>
      <c r="D59" s="213"/>
      <c r="E59" s="213"/>
      <c r="F59" s="213"/>
      <c r="G59" s="225" t="s">
        <v>32</v>
      </c>
      <c r="H59" s="204" t="s">
        <v>102</v>
      </c>
      <c r="I59" s="205"/>
      <c r="J59" s="115">
        <v>612</v>
      </c>
      <c r="K59" s="16">
        <v>720</v>
      </c>
      <c r="L59" s="16">
        <v>468</v>
      </c>
      <c r="M59" s="16">
        <v>648</v>
      </c>
      <c r="N59" s="115">
        <v>324</v>
      </c>
      <c r="O59" s="66"/>
      <c r="P59" s="2">
        <f>SUM(J59:O59)</f>
        <v>2772</v>
      </c>
      <c r="R59" s="47"/>
      <c r="S59" s="47"/>
      <c r="T59" s="47"/>
      <c r="U59" s="47"/>
    </row>
    <row r="60" spans="1:15" s="2" customFormat="1" ht="26.25" customHeight="1">
      <c r="A60" s="3"/>
      <c r="B60" s="214"/>
      <c r="C60" s="215"/>
      <c r="D60" s="215"/>
      <c r="E60" s="215"/>
      <c r="F60" s="215"/>
      <c r="G60" s="226"/>
      <c r="H60" s="202" t="s">
        <v>33</v>
      </c>
      <c r="I60" s="203"/>
      <c r="J60" s="35"/>
      <c r="K60" s="7">
        <v>72</v>
      </c>
      <c r="L60" s="7"/>
      <c r="M60" s="7">
        <v>108</v>
      </c>
      <c r="N60" s="35">
        <v>108</v>
      </c>
      <c r="O60" s="65"/>
    </row>
    <row r="61" spans="2:16" ht="30" customHeight="1">
      <c r="B61" s="216"/>
      <c r="C61" s="217"/>
      <c r="D61" s="217"/>
      <c r="E61" s="217"/>
      <c r="F61" s="217"/>
      <c r="G61" s="226"/>
      <c r="H61" s="202" t="s">
        <v>34</v>
      </c>
      <c r="I61" s="203"/>
      <c r="J61" s="35"/>
      <c r="K61" s="7"/>
      <c r="L61" s="7">
        <v>144</v>
      </c>
      <c r="M61" s="7"/>
      <c r="N61" s="35">
        <v>180</v>
      </c>
      <c r="O61" s="138">
        <v>792</v>
      </c>
      <c r="P61" s="63">
        <f>SUM(J60:O61)</f>
        <v>1404</v>
      </c>
    </row>
    <row r="62" spans="2:15" ht="24.75" customHeight="1">
      <c r="B62" s="218"/>
      <c r="C62" s="219"/>
      <c r="D62" s="219"/>
      <c r="E62" s="219"/>
      <c r="F62" s="219"/>
      <c r="G62" s="226"/>
      <c r="H62" s="202" t="s">
        <v>35</v>
      </c>
      <c r="I62" s="203"/>
      <c r="J62" s="35"/>
      <c r="K62" s="7">
        <v>1</v>
      </c>
      <c r="L62" s="7">
        <v>1</v>
      </c>
      <c r="M62" s="7">
        <v>3</v>
      </c>
      <c r="N62" s="35">
        <v>3</v>
      </c>
      <c r="O62" s="64"/>
    </row>
    <row r="63" spans="2:16" ht="32.25" customHeight="1">
      <c r="B63" s="220"/>
      <c r="C63" s="219"/>
      <c r="D63" s="219"/>
      <c r="E63" s="219"/>
      <c r="F63" s="219"/>
      <c r="G63" s="226"/>
      <c r="H63" s="202" t="s">
        <v>36</v>
      </c>
      <c r="I63" s="203"/>
      <c r="J63" s="35">
        <v>3</v>
      </c>
      <c r="K63" s="7">
        <v>2</v>
      </c>
      <c r="L63" s="7">
        <v>4</v>
      </c>
      <c r="M63" s="7">
        <v>3</v>
      </c>
      <c r="N63" s="35">
        <v>6</v>
      </c>
      <c r="O63" s="138">
        <v>2</v>
      </c>
      <c r="P63" s="63"/>
    </row>
    <row r="64" spans="2:15" ht="33" customHeight="1" thickBot="1">
      <c r="B64" s="221"/>
      <c r="C64" s="222"/>
      <c r="D64" s="222"/>
      <c r="E64" s="222"/>
      <c r="F64" s="222"/>
      <c r="G64" s="227"/>
      <c r="H64" s="223" t="s">
        <v>37</v>
      </c>
      <c r="I64" s="224"/>
      <c r="J64" s="114">
        <v>1</v>
      </c>
      <c r="K64" s="36">
        <v>1</v>
      </c>
      <c r="L64" s="36"/>
      <c r="M64" s="36">
        <v>1</v>
      </c>
      <c r="N64" s="114">
        <v>2</v>
      </c>
      <c r="O64" s="62"/>
    </row>
    <row r="65" ht="15">
      <c r="O65" s="61"/>
    </row>
    <row r="66" ht="31.5">
      <c r="E66" s="151"/>
    </row>
    <row r="67" ht="15">
      <c r="E67" s="4"/>
    </row>
  </sheetData>
  <sheetProtection/>
  <mergeCells count="93">
    <mergeCell ref="E58:O58"/>
    <mergeCell ref="J4:O4"/>
    <mergeCell ref="N5:O5"/>
    <mergeCell ref="S34:T34"/>
    <mergeCell ref="S35:T35"/>
    <mergeCell ref="S36:T36"/>
    <mergeCell ref="Q32:R32"/>
    <mergeCell ref="C38:D38"/>
    <mergeCell ref="C47:D47"/>
    <mergeCell ref="C41:D41"/>
    <mergeCell ref="C44:D44"/>
    <mergeCell ref="C45:D45"/>
    <mergeCell ref="C42:D42"/>
    <mergeCell ref="B4:B7"/>
    <mergeCell ref="C4:D7"/>
    <mergeCell ref="E4:E7"/>
    <mergeCell ref="C22:D22"/>
    <mergeCell ref="C11:D11"/>
    <mergeCell ref="C9:D9"/>
    <mergeCell ref="C12:D12"/>
    <mergeCell ref="C15:D15"/>
    <mergeCell ref="C8:D8"/>
    <mergeCell ref="C33:D33"/>
    <mergeCell ref="C39:D39"/>
    <mergeCell ref="C24:D24"/>
    <mergeCell ref="C35:D35"/>
    <mergeCell ref="C49:D49"/>
    <mergeCell ref="B10:D10"/>
    <mergeCell ref="C36:D36"/>
    <mergeCell ref="C37:D37"/>
    <mergeCell ref="C48:D48"/>
    <mergeCell ref="B59:F59"/>
    <mergeCell ref="Q34:R34"/>
    <mergeCell ref="Q35:R35"/>
    <mergeCell ref="B60:F60"/>
    <mergeCell ref="B61:F61"/>
    <mergeCell ref="B62:F64"/>
    <mergeCell ref="H64:I64"/>
    <mergeCell ref="G59:G64"/>
    <mergeCell ref="H61:I61"/>
    <mergeCell ref="H63:I63"/>
    <mergeCell ref="H60:I60"/>
    <mergeCell ref="H62:I62"/>
    <mergeCell ref="H59:I59"/>
    <mergeCell ref="L5:M5"/>
    <mergeCell ref="J5:K5"/>
    <mergeCell ref="F4:I4"/>
    <mergeCell ref="F5:F7"/>
    <mergeCell ref="H5:I5"/>
    <mergeCell ref="H6:H7"/>
    <mergeCell ref="I6:I7"/>
    <mergeCell ref="G5:G7"/>
    <mergeCell ref="U32:V32"/>
    <mergeCell ref="Q33:R33"/>
    <mergeCell ref="S33:T33"/>
    <mergeCell ref="Y32:Z32"/>
    <mergeCell ref="Q36:R36"/>
    <mergeCell ref="Q38:R38"/>
    <mergeCell ref="S32:T32"/>
    <mergeCell ref="Q37:R37"/>
    <mergeCell ref="S58:T58"/>
    <mergeCell ref="S57:T57"/>
    <mergeCell ref="S56:T56"/>
    <mergeCell ref="C56:D56"/>
    <mergeCell ref="C58:D58"/>
    <mergeCell ref="B57:D57"/>
    <mergeCell ref="C46:D46"/>
    <mergeCell ref="C43:D43"/>
    <mergeCell ref="C54:D54"/>
    <mergeCell ref="C50:D50"/>
    <mergeCell ref="C51:D51"/>
    <mergeCell ref="C53:D53"/>
    <mergeCell ref="C55:D55"/>
    <mergeCell ref="C13:D13"/>
    <mergeCell ref="C14:D14"/>
    <mergeCell ref="C30:D30"/>
    <mergeCell ref="B20:D20"/>
    <mergeCell ref="C21:D21"/>
    <mergeCell ref="B19:D19"/>
    <mergeCell ref="C26:D26"/>
    <mergeCell ref="C16:D16"/>
    <mergeCell ref="C23:D23"/>
    <mergeCell ref="C17:D17"/>
    <mergeCell ref="C52:D52"/>
    <mergeCell ref="C18:D18"/>
    <mergeCell ref="C29:D29"/>
    <mergeCell ref="C34:D34"/>
    <mergeCell ref="C40:D40"/>
    <mergeCell ref="C25:D25"/>
    <mergeCell ref="C28:D28"/>
    <mergeCell ref="B27:D27"/>
    <mergeCell ref="C32:D32"/>
    <mergeCell ref="C31:D3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cols>
    <col min="1" max="1" width="21.7109375" style="0" customWidth="1"/>
  </cols>
  <sheetData>
    <row r="1" ht="18.75">
      <c r="A1" s="8"/>
    </row>
    <row r="2" ht="18.75">
      <c r="A2" s="15"/>
    </row>
    <row r="3" ht="18.75">
      <c r="A3" s="17" t="s">
        <v>44</v>
      </c>
    </row>
    <row r="4" ht="18.75">
      <c r="A4" s="16" t="s">
        <v>43</v>
      </c>
    </row>
    <row r="5" ht="18.75">
      <c r="A5" s="7"/>
    </row>
    <row r="6" ht="18.75">
      <c r="A6" s="17" t="s">
        <v>45</v>
      </c>
    </row>
    <row r="7" ht="18.75">
      <c r="A7" s="7" t="s">
        <v>42</v>
      </c>
    </row>
    <row r="8" ht="18.75">
      <c r="A8" s="7"/>
    </row>
    <row r="9" ht="18.75">
      <c r="A9" s="8"/>
    </row>
    <row r="10" ht="18.75">
      <c r="A10" s="17" t="s">
        <v>44</v>
      </c>
    </row>
    <row r="11" ht="18.75">
      <c r="A11" s="7" t="s">
        <v>43</v>
      </c>
    </row>
    <row r="12" ht="18.75">
      <c r="A12" s="8"/>
    </row>
    <row r="13" ht="18.75">
      <c r="A13" s="17" t="s">
        <v>45</v>
      </c>
    </row>
    <row r="14" ht="18.75">
      <c r="A14" s="7" t="s">
        <v>42</v>
      </c>
    </row>
    <row r="15" ht="18.75">
      <c r="A15" s="8"/>
    </row>
    <row r="16" ht="18.75">
      <c r="A16" s="8"/>
    </row>
    <row r="17" ht="18.75">
      <c r="A17" s="17" t="s">
        <v>45</v>
      </c>
    </row>
    <row r="18" ht="18.75">
      <c r="A18" s="7" t="s">
        <v>42</v>
      </c>
    </row>
    <row r="19" ht="18.75">
      <c r="A19" s="8"/>
    </row>
    <row r="20" ht="18.75">
      <c r="A20" s="8"/>
    </row>
    <row r="21" ht="18.75">
      <c r="A21" s="17" t="s">
        <v>44</v>
      </c>
    </row>
    <row r="22" ht="18.75">
      <c r="A22" s="7" t="s">
        <v>43</v>
      </c>
    </row>
    <row r="23" ht="18.75">
      <c r="A23" s="8"/>
    </row>
    <row r="24" ht="18.75">
      <c r="A24" s="17" t="s">
        <v>44</v>
      </c>
    </row>
    <row r="25" ht="18.75">
      <c r="A25" s="7" t="s">
        <v>43</v>
      </c>
    </row>
    <row r="26" ht="18.75">
      <c r="A26" s="8"/>
    </row>
    <row r="27" ht="18.75">
      <c r="A27" s="17" t="s">
        <v>46</v>
      </c>
    </row>
    <row r="28" ht="18.75">
      <c r="A28" s="7" t="s">
        <v>42</v>
      </c>
    </row>
    <row r="29" ht="18.75">
      <c r="A29" s="8"/>
    </row>
    <row r="30" ht="18.75">
      <c r="A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Zavuch</cp:lastModifiedBy>
  <cp:lastPrinted>2017-07-04T05:46:48Z</cp:lastPrinted>
  <dcterms:created xsi:type="dcterms:W3CDTF">2010-10-07T12:21:00Z</dcterms:created>
  <dcterms:modified xsi:type="dcterms:W3CDTF">2017-09-06T07:21:17Z</dcterms:modified>
  <cp:category/>
  <cp:version/>
  <cp:contentType/>
  <cp:contentStatus/>
</cp:coreProperties>
</file>